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280" windowHeight="6225" tabRatio="694" firstSheet="13" activeTab="13"/>
  </bookViews>
  <sheets>
    <sheet name="Spr IV" sheetId="1" r:id="rId1"/>
    <sheet name="Spr V" sheetId="2" r:id="rId2"/>
    <sheet name="Spr. VI" sheetId="3" r:id="rId3"/>
    <sheet name="Arkusz4" sheetId="4" r:id="rId4"/>
    <sheet name="Arkusz5" sheetId="5" r:id="rId5"/>
    <sheet name="Arkusz6" sheetId="6" r:id="rId6"/>
    <sheet name="Arkusz7" sheetId="7" r:id="rId7"/>
    <sheet name="Arkusz8" sheetId="8" r:id="rId8"/>
    <sheet name="Arkusz9" sheetId="9" r:id="rId9"/>
    <sheet name="wykonanie dochodów za I-XI2002" sheetId="10" r:id="rId10"/>
    <sheet name=" DOCH. I-XII2002-PROJEKT 2003" sheetId="11" r:id="rId11"/>
    <sheet name="PROJEKT DOCHODÓW 17.02.2003" sheetId="12" r:id="rId12"/>
    <sheet name="WYKONANIE DOCH I-VI2003" sheetId="13" r:id="rId13"/>
    <sheet name="Dochody 2004  I " sheetId="14" r:id="rId14"/>
    <sheet name="Arkusz16" sheetId="15" r:id="rId15"/>
  </sheets>
  <definedNames>
    <definedName name="_xlnm.Print_Area" localSheetId="13">'Dochody 2004  I '!$A$1:$H$130</definedName>
  </definedNames>
  <calcPr fullCalcOnLoad="1"/>
</workbook>
</file>

<file path=xl/sharedStrings.xml><?xml version="1.0" encoding="utf-8"?>
<sst xmlns="http://schemas.openxmlformats.org/spreadsheetml/2006/main" count="1659" uniqueCount="381">
  <si>
    <t xml:space="preserve">                                  </t>
  </si>
  <si>
    <t>Realizacja wydatków budżetowych za okres I-IV 2001</t>
  </si>
  <si>
    <t>Dział</t>
  </si>
  <si>
    <t>Rozdział</t>
  </si>
  <si>
    <t>par.</t>
  </si>
  <si>
    <t>Wyszczególnienie</t>
  </si>
  <si>
    <t>Plan po</t>
  </si>
  <si>
    <t>Wykonanie za okres            I-IV 2001</t>
  </si>
  <si>
    <t>zmianach</t>
  </si>
  <si>
    <t>.010</t>
  </si>
  <si>
    <t>Rolnictwo i  łowiectwo</t>
  </si>
  <si>
    <t>.01095</t>
  </si>
  <si>
    <t xml:space="preserve">Pozostała działalność </t>
  </si>
  <si>
    <t xml:space="preserve">Różne opłaty i składki </t>
  </si>
  <si>
    <t xml:space="preserve">Wytwarzanie i  zaopatrywanie </t>
  </si>
  <si>
    <t>w energię elektryczną , gaz i  wodę</t>
  </si>
  <si>
    <t xml:space="preserve">Dostarczanie wody   </t>
  </si>
  <si>
    <t xml:space="preserve">Dotacja podmiotowa z budżetu dla </t>
  </si>
  <si>
    <t>zakładu budżetowego</t>
  </si>
  <si>
    <t>Transport i  łączność</t>
  </si>
  <si>
    <t xml:space="preserve">Drogi publiczne gminne </t>
  </si>
  <si>
    <t>Różne wydatki na rzecz osób fizycznych</t>
  </si>
  <si>
    <t xml:space="preserve">Zakup usług pozostałych </t>
  </si>
  <si>
    <t>Składki na ubezpieczenia społeczne</t>
  </si>
  <si>
    <t>Zakup usług remontowych</t>
  </si>
  <si>
    <t>Usuwanie skutków klęsk żywiołowych</t>
  </si>
  <si>
    <t>Różne   rozliczenia na rzecz osób</t>
  </si>
  <si>
    <t>fizycznych</t>
  </si>
  <si>
    <t xml:space="preserve">Wydatki inwestycyjne jednostek </t>
  </si>
  <si>
    <t>budżetowych</t>
  </si>
  <si>
    <t>Gospodarka  mieszkaniowa</t>
  </si>
  <si>
    <t>Gospodarka gruntami                                                                    i nieruchomościami</t>
  </si>
  <si>
    <t xml:space="preserve">Różne wydatki na rzecz osób </t>
  </si>
  <si>
    <t xml:space="preserve">Wynagrodzenia osobowe </t>
  </si>
  <si>
    <t>pracowników</t>
  </si>
  <si>
    <t>Dodatkowe wynagrodzenie roczne</t>
  </si>
  <si>
    <t>Składki na ubezpieczenia spoleczne</t>
  </si>
  <si>
    <t>Składki na Fundusz Pracy</t>
  </si>
  <si>
    <t>Zakup materiałów i wyposażenia</t>
  </si>
  <si>
    <t>Zakup energii</t>
  </si>
  <si>
    <t>Zakup usług pozostałych</t>
  </si>
  <si>
    <t>Opłaty na rzecz budżetu Państwa</t>
  </si>
  <si>
    <t>Pozostałe odsetki</t>
  </si>
  <si>
    <t>Wydatki na zakupy inwestycyjne jedn. b.</t>
  </si>
  <si>
    <t>Działalność usługowa</t>
  </si>
  <si>
    <t>Plany zagospodarowania    przestrzennego</t>
  </si>
  <si>
    <t>Wydatki na zakupy inwestycyjne</t>
  </si>
  <si>
    <t>jednostek budżetowych</t>
  </si>
  <si>
    <t>Opracowania geodezyjne                                                          i kartograficzne</t>
  </si>
  <si>
    <t xml:space="preserve">Administracja publiczna </t>
  </si>
  <si>
    <t xml:space="preserve">Urzędy Wojewódzkie      </t>
  </si>
  <si>
    <t>Wynagrodzenia osobowe pracowników</t>
  </si>
  <si>
    <t xml:space="preserve">Starostwa Powiatowe       </t>
  </si>
  <si>
    <t>Skladki na ubezpieczenia spoleczne</t>
  </si>
  <si>
    <t>Skladki na Fundusz Pracy</t>
  </si>
  <si>
    <t xml:space="preserve">Rady Gmin w tym:        </t>
  </si>
  <si>
    <t>Różne wydatki na rzecz osób fizycz.</t>
  </si>
  <si>
    <t>Dotacja podmiotowa z budżetu</t>
  </si>
  <si>
    <t xml:space="preserve">dla jednostek nie zaliczanych do </t>
  </si>
  <si>
    <t>sektora finansów publicznych</t>
  </si>
  <si>
    <t>Podróże służbowe krajowe</t>
  </si>
  <si>
    <t>Podóże służbowe zagraniczne</t>
  </si>
  <si>
    <t>Urzędy Gmin w tym:</t>
  </si>
  <si>
    <t>Różne opłaty i składki</t>
  </si>
  <si>
    <t>Odpisy na zakładowy fundusz</t>
  </si>
  <si>
    <t>świadczeń socjalnych</t>
  </si>
  <si>
    <t>Koszty postępowania sądowego</t>
  </si>
  <si>
    <t>i prokuratorskiego</t>
  </si>
  <si>
    <t xml:space="preserve">Wydatki na zakupy inwestycyjne </t>
  </si>
  <si>
    <t xml:space="preserve">Pobór podatków </t>
  </si>
  <si>
    <t xml:space="preserve">Spis powszechny i  inne     </t>
  </si>
  <si>
    <t>Rożne wydatki na rzecz osób fizycz.</t>
  </si>
  <si>
    <t>Bezpieczeństwo publiczne  i  ochrona p/pożarowa</t>
  </si>
  <si>
    <t xml:space="preserve">Ochotnicze Straże Pożarne     </t>
  </si>
  <si>
    <t>Nagrody i wydatki nie zalicz.do wynagrodzeń</t>
  </si>
  <si>
    <t>Dodatkowe wynagrodzenia roczne</t>
  </si>
  <si>
    <t xml:space="preserve">Obrona Cywilna       </t>
  </si>
  <si>
    <t>Nagrody i wydatki osobowe nie</t>
  </si>
  <si>
    <t>zaliczane do wynagrodzeń</t>
  </si>
  <si>
    <t xml:space="preserve">Straż Miejska         </t>
  </si>
  <si>
    <t>Zakup usług pozostalych</t>
  </si>
  <si>
    <t>Obsługa długu publicznego</t>
  </si>
  <si>
    <t>Część podstawowa subwenc   ogólnej dla gmin</t>
  </si>
  <si>
    <t>Wpłaty gmin do budżetu państwa</t>
  </si>
  <si>
    <t>Różne rozliczenia</t>
  </si>
  <si>
    <t>Rezerwy ogólne i  celowe</t>
  </si>
  <si>
    <t xml:space="preserve">Rezerwy </t>
  </si>
  <si>
    <t>Oświata i  wychowanie</t>
  </si>
  <si>
    <t>Szkoły podstawowe</t>
  </si>
  <si>
    <t>zaliczone do wynagrodzeń</t>
  </si>
  <si>
    <t>Wynagrodzenia osobowe pracownikow</t>
  </si>
  <si>
    <t>Zakup pomocy naukowych,</t>
  </si>
  <si>
    <t>dydaktycznych i książek</t>
  </si>
  <si>
    <t xml:space="preserve">Odsetki od nieterminowych wpłat </t>
  </si>
  <si>
    <t>z tytułu podatków i opłat</t>
  </si>
  <si>
    <t>Gimnazja</t>
  </si>
  <si>
    <t>Różne wydatki na rzecz osób</t>
  </si>
  <si>
    <t>Dowóz dzieci</t>
  </si>
  <si>
    <t>Zespoły ekonomiczno-administracyjne szkół</t>
  </si>
  <si>
    <t>Zakup materiałow i wyposażenia</t>
  </si>
  <si>
    <t>Licea Ogólnokształcące</t>
  </si>
  <si>
    <t>dydatktycznych i książek</t>
  </si>
  <si>
    <t xml:space="preserve">Pozostała działalność budowa hali sport.       </t>
  </si>
  <si>
    <t>Odpisy na ZFŚS</t>
  </si>
  <si>
    <t xml:space="preserve">Ochrona Zdrowia </t>
  </si>
  <si>
    <t xml:space="preserve">Lecznictwo ambulatoryjne   </t>
  </si>
  <si>
    <t>Przeciwdziałanie alkoholizmowi</t>
  </si>
  <si>
    <t>Świadczenia społeczne</t>
  </si>
  <si>
    <t xml:space="preserve">Opieka społeczna </t>
  </si>
  <si>
    <t xml:space="preserve">Zasiłki i  pomoc w naturze oraz składki na ubezpieczenia społeczne                                  i  zdrowotne w tym: </t>
  </si>
  <si>
    <t>Składki na ubezpieczenie zdrowotne</t>
  </si>
  <si>
    <t>Dodatki mieszkaniowe</t>
  </si>
  <si>
    <t xml:space="preserve">Zasiłki rodzinne, pielęgnacyjne                              i  wychowawcze </t>
  </si>
  <si>
    <t xml:space="preserve">Ośrodki  Pomocy Społecznej </t>
  </si>
  <si>
    <t xml:space="preserve">Składki na ubezpieczenia społeczne </t>
  </si>
  <si>
    <t xml:space="preserve">Odpisy na zakładowy fundusz </t>
  </si>
  <si>
    <t>Państwowy Fundusz Kombatantów</t>
  </si>
  <si>
    <t>Pozostała działalność</t>
  </si>
  <si>
    <t>Edukacyjna opieka wychowawcza</t>
  </si>
  <si>
    <t xml:space="preserve">Świetlica szkolna     </t>
  </si>
  <si>
    <t xml:space="preserve">Przedszkola       </t>
  </si>
  <si>
    <t>Zakup pomocy naukowyh,</t>
  </si>
  <si>
    <t>Odpisy na zakładowy</t>
  </si>
  <si>
    <t xml:space="preserve">fundusz świadczeń socjalnych </t>
  </si>
  <si>
    <t>Kolonie i obozy oraz inne formy wypoczynku dla dzieci i młodzieży szkolnej</t>
  </si>
  <si>
    <t xml:space="preserve">Dotacja przedmiotowa z budżetu dla </t>
  </si>
  <si>
    <t xml:space="preserve">pozostałych jednostek sektora </t>
  </si>
  <si>
    <t>finansów publicznych</t>
  </si>
  <si>
    <t>Zakup materialów i wyposażenia</t>
  </si>
  <si>
    <t>Gospodarka komunalna                                    i  ochrona  środowiska</t>
  </si>
  <si>
    <t xml:space="preserve">Gospodarka ściekowa i  ochrona wód       </t>
  </si>
  <si>
    <t xml:space="preserve">dla zakładu budżetowego </t>
  </si>
  <si>
    <t xml:space="preserve">Oczyszczanie miast i   wsi      </t>
  </si>
  <si>
    <t xml:space="preserve">Utrzymanie zieleni w miastach                             i  gminach       </t>
  </si>
  <si>
    <t xml:space="preserve">Oświetlenie ulic, placów i  dróg </t>
  </si>
  <si>
    <t>Pozostłe odsetki</t>
  </si>
  <si>
    <t xml:space="preserve">Wpłaty gmin i powiatów na rzecz </t>
  </si>
  <si>
    <t>innych jednostek samorządu</t>
  </si>
  <si>
    <t>terytorialnego oraz związków gmin lub</t>
  </si>
  <si>
    <t>związków powiatów na dofinansowanie</t>
  </si>
  <si>
    <t>dofinansowanie zadań bieżących</t>
  </si>
  <si>
    <t xml:space="preserve">Odsetki i dyskonto od krajowych </t>
  </si>
  <si>
    <t>skarbowych papierów wartościowych</t>
  </si>
  <si>
    <t>oraz pożyczek i kredytów</t>
  </si>
  <si>
    <t>Kultura i  ochrona dziedzictwa narodowego</t>
  </si>
  <si>
    <t xml:space="preserve">Filharmonie, orkiestry ,chóry i  kapele  </t>
  </si>
  <si>
    <t>Domy i  ośrodki kultury , świetlice                       i kluby</t>
  </si>
  <si>
    <t>Dotacja podmiotowa z budżetu dla</t>
  </si>
  <si>
    <t>instytucji kultury</t>
  </si>
  <si>
    <t xml:space="preserve">Biblioteki       </t>
  </si>
  <si>
    <t xml:space="preserve">Pozostała działalność        </t>
  </si>
  <si>
    <t>jednostek nie zaliczanych do sektora</t>
  </si>
  <si>
    <t>Kultura fizyczna i  sport</t>
  </si>
  <si>
    <t xml:space="preserve">Zadania w zakresie kultury fizycznej                   i  sportu </t>
  </si>
  <si>
    <t>Razem</t>
  </si>
  <si>
    <t>Harmonogram wydatków II kwartał 2002 rok</t>
  </si>
  <si>
    <t xml:space="preserve">Plan po zmianach </t>
  </si>
  <si>
    <t>WYKONANIE I KWARTAŁU</t>
  </si>
  <si>
    <t>Harmonogram wydatków na II kwartał 2001</t>
  </si>
  <si>
    <t xml:space="preserve"> Wpłaty gmin na rzecz izb rolniczych w </t>
  </si>
  <si>
    <t xml:space="preserve"> wysokości 2 % uzyskanych wpływów z</t>
  </si>
  <si>
    <t>podatku rolnego</t>
  </si>
  <si>
    <t>Dotacja podmiotowa z budżetu dla zakładu budżetowego</t>
  </si>
  <si>
    <t>Zakłady gospodarki mieszkaniowej</t>
  </si>
  <si>
    <t>Dotacja podmiotowa z budżetu dla zakł.budż.</t>
  </si>
  <si>
    <t>Gospodarka gruntami i nieruchomościami</t>
  </si>
  <si>
    <t>Wydatki inwestycyjne jednostek budżetowych</t>
  </si>
  <si>
    <t>Opracowania geodezyjne i kartograficzne</t>
  </si>
  <si>
    <t xml:space="preserve"> </t>
  </si>
  <si>
    <t>Wpłaty gmin i powiatów na rzecz innych</t>
  </si>
  <si>
    <t>jednostek samorządu terytorialnego oraz</t>
  </si>
  <si>
    <t xml:space="preserve"> związków gmin lub związków powiatów</t>
  </si>
  <si>
    <t xml:space="preserve">na dofinansowanie zadań bieżących </t>
  </si>
  <si>
    <t xml:space="preserve">Urzędy Gmin </t>
  </si>
  <si>
    <t xml:space="preserve">Nagrody i wydatki osobowe nie zaliczane </t>
  </si>
  <si>
    <t>do wynagrodzeń</t>
  </si>
  <si>
    <t xml:space="preserve">Urzędy naczelnych organów władzy </t>
  </si>
  <si>
    <t>państwowej,kontroli i ochrony prawa</t>
  </si>
  <si>
    <t>oraz sądownictwa</t>
  </si>
  <si>
    <t xml:space="preserve">Część  podstawowa subwencji ogólnej  </t>
  </si>
  <si>
    <t>dla gmin</t>
  </si>
  <si>
    <t>Opieka spłeczna</t>
  </si>
  <si>
    <t>Składki na ubezpieczenia zdrowotne opłacane za osoby pobierające niektóre świadczenia z pomocy społecznej</t>
  </si>
  <si>
    <t>Zasiłki i  pomoc w naturze oraz składki na</t>
  </si>
  <si>
    <t xml:space="preserve"> ubezpieczenia społeczne i zdrowotne </t>
  </si>
  <si>
    <t>Zasiłki rodzinne, pielęgnacyjne i wychowawcze</t>
  </si>
  <si>
    <t>Nagrody i wydatki osobowe nie zalicz.do wynag</t>
  </si>
  <si>
    <t xml:space="preserve">Kolonie i obozy oraz inne formy wypoczynku </t>
  </si>
  <si>
    <t>dzieci i młodzieży szkolnej</t>
  </si>
  <si>
    <t>Odpisy na zakładowy fund.świadczeń socjaln.</t>
  </si>
  <si>
    <t>Realizacja dochodów budżetowych</t>
  </si>
  <si>
    <t>Miasta Sławkowa za I-X 2002 roku</t>
  </si>
  <si>
    <t>wykonanie za I-X 2002</t>
  </si>
  <si>
    <t>% wykon.</t>
  </si>
  <si>
    <t>.084</t>
  </si>
  <si>
    <t>Wpływy ze sprzedaży wyrobów i składników majątkowych</t>
  </si>
  <si>
    <t>.047</t>
  </si>
  <si>
    <t>Wpływy z opłat za zarząd, użytkowanie                                   i użytkowanie wieczyste nieruchomości</t>
  </si>
  <si>
    <t>.076</t>
  </si>
  <si>
    <t>Przekształcenie wieczystego użytkowania w prawo własności</t>
  </si>
  <si>
    <t>.075</t>
  </si>
  <si>
    <t>Dochody z najmu i dzierżawy składników majątkowych Skarbu Państwa, jednostek samorządu terytorialnego lub innych jednostek zaliczanych do sektora finansów publicznych oraz innych umów o podobnym charakterze</t>
  </si>
  <si>
    <t>.097</t>
  </si>
  <si>
    <t>Wpływy z różnych dochodów</t>
  </si>
  <si>
    <t>Dotacje celowe otrzymane z budżetu państwa na realizację zadań bieżących z zakresu administracji rządowej oraz innych zadań zleconych gminie ( związkom gmin) ustawami</t>
  </si>
  <si>
    <t>Urzędy Gmin</t>
  </si>
  <si>
    <t>.069</t>
  </si>
  <si>
    <t>Wpływy z różnych opłat</t>
  </si>
  <si>
    <t>Spis powszechny i inne</t>
  </si>
  <si>
    <t>Urzędy naczelnych organów władzy państ., kontroli i ochrony prawa oraz sądownictwa</t>
  </si>
  <si>
    <t>Wybory do rad gmin, rad powiatów i sejmików województw oraz referenda gminne, powiatowe i wojewódzkie</t>
  </si>
  <si>
    <t>Bezpieczeństwo publiczne i ochrona przeciwpożarowa</t>
  </si>
  <si>
    <t>Straż Miejska</t>
  </si>
  <si>
    <t>.057</t>
  </si>
  <si>
    <t>Grzywny, mandaty i inne kary pieniężne od ludności</t>
  </si>
  <si>
    <t>Dochody od osób prawnych, od osób fizycznych i od innych jednostek nie posiadających osobowości prawnej</t>
  </si>
  <si>
    <t>Wpływy z podatku dochodowego od osób fizycznych</t>
  </si>
  <si>
    <t>.035</t>
  </si>
  <si>
    <t>Podatek od działalności gospodarczej osób fizycznych, opłacany w formie karty podatkowej</t>
  </si>
  <si>
    <t>.091</t>
  </si>
  <si>
    <t>Odsetki od nieterminowych wpłat z tytułu podatków i opłat</t>
  </si>
  <si>
    <t>Wpływy z podatku rolnego, podatku leśnego, podatku od czynności cywilnoprawnych oraz podatków i opłat lokalnych od osób prawnych      i innych jednostek organizacyjnych</t>
  </si>
  <si>
    <t>.031</t>
  </si>
  <si>
    <t>Podatek od nieruchomości</t>
  </si>
  <si>
    <t>.034</t>
  </si>
  <si>
    <t>Podatek od środków transportowych</t>
  </si>
  <si>
    <t>.050</t>
  </si>
  <si>
    <t>Podatek od czynności cywilno-prawnych</t>
  </si>
  <si>
    <t>Wpływy z podatku rolnego, leśnego, podatku od spadków i darowizn, podatku od czynności cywilnoprawnych oraz podatków  i opłat lokalnych od osób fizycznych</t>
  </si>
  <si>
    <t>.032</t>
  </si>
  <si>
    <t>Podatek rolny</t>
  </si>
  <si>
    <t>.033</t>
  </si>
  <si>
    <t>Podatek leśny</t>
  </si>
  <si>
    <t>.036</t>
  </si>
  <si>
    <t>Podatek od spadków i darowizn</t>
  </si>
  <si>
    <t>.037</t>
  </si>
  <si>
    <t>Podatek od posiadania psów</t>
  </si>
  <si>
    <t>.043</t>
  </si>
  <si>
    <t>Wpływy z opłaty targowej</t>
  </si>
  <si>
    <t>.045</t>
  </si>
  <si>
    <t>Wpływy z opłaty administracyjnej za czynności urzędowe</t>
  </si>
  <si>
    <t>Podatek od czynności cywilnoprawnych</t>
  </si>
  <si>
    <t>Wpływy z innych opłat stanowiących dochody jednostek samorządu terytorialnego na podstawie ustaw</t>
  </si>
  <si>
    <t>.041</t>
  </si>
  <si>
    <t>Wpływy z opłaty skarbowej</t>
  </si>
  <si>
    <t>Wpływy z różnych rozliczeń</t>
  </si>
  <si>
    <t>.046</t>
  </si>
  <si>
    <t>Wpływy z opłaty eksploatacyjnej</t>
  </si>
  <si>
    <t>Udziały gmin w podatkach stanowiących dochód budżetu państwa</t>
  </si>
  <si>
    <t>.001</t>
  </si>
  <si>
    <t>Podatek dochodowy od osób fizycznych</t>
  </si>
  <si>
    <t>.002</t>
  </si>
  <si>
    <t>Podatek dochodowy od osób prawnych</t>
  </si>
  <si>
    <t>Część oświatowa subwencji ogólnej dla gmin</t>
  </si>
  <si>
    <t>Subwencje ogólne z budżetu państwa</t>
  </si>
  <si>
    <t>Część podstawowa subwencji ogólnej dla gmin</t>
  </si>
  <si>
    <t>Część rekompensująca subwencji ogólnej dla gmin</t>
  </si>
  <si>
    <t>Różne rozliczenia finansowe</t>
  </si>
  <si>
    <t>.092</t>
  </si>
  <si>
    <t>Oświata i wychowanie</t>
  </si>
  <si>
    <t>Szkoły  podstawowe</t>
  </si>
  <si>
    <t>Dotacje celowe otrzymane z budżetu państwa na realizacje zadań bieżacych z zakresu administracji rządowej oraz innych zadań zleconych gminie (związkom gmin) ustawami</t>
  </si>
  <si>
    <t>Dotacje celowe otrzymane z budżetu państwa na realizację własnych zadań bieżących gmin</t>
  </si>
  <si>
    <t>Środki na dofinansowanie własnych inwestycji gmin (związków gmin) pozyskane z innych źródeł</t>
  </si>
  <si>
    <t>.048</t>
  </si>
  <si>
    <t>Wpływy z opłat za zezwolenia na sprzedaż alkoholu</t>
  </si>
  <si>
    <t>Składki na ubezpieczenia zdrowotne opłacane za osoby pobierające niektóre świadczenia            z pomocy społecznej</t>
  </si>
  <si>
    <t>Dotacje celowe otrzymane z budżetu państwa na realizację własnych zadań bieżących gmin (związkom gmin)</t>
  </si>
  <si>
    <t>Zasiłki rodzinne, pielęgnacyjne                              i wychowawcze</t>
  </si>
  <si>
    <t>Świetlice szkolne</t>
  </si>
  <si>
    <t>.096</t>
  </si>
  <si>
    <t>Otrzymane spadki, zapisy i darowizny w postaci pieniężnej</t>
  </si>
  <si>
    <t>Kolonie i obozy oraz inne formy wypoczynku dzieci i młodzieży szkolnej</t>
  </si>
  <si>
    <t>Dotacje otrzymane z funduszy celowych na realizację zadań bieżących jednostek sektora finansów publicznych</t>
  </si>
  <si>
    <t>Gospodarka komunalna                                                                         i  ochrona  środowiska</t>
  </si>
  <si>
    <t>.083</t>
  </si>
  <si>
    <t>Wpływy z usług</t>
  </si>
  <si>
    <t>Dotacje celowe otrzymane z powiatu na zadania bieżące realizowane na podstawie porozumień (umów) między jednostkami samorządu terytorialnego</t>
  </si>
  <si>
    <t>Miasta Sławkowa za I-XI 2002 roku</t>
  </si>
  <si>
    <t>wykonanie za I-XI 2002</t>
  </si>
  <si>
    <t>-</t>
  </si>
  <si>
    <t>Zasiłki rodzinne, pielęgnacyjne                                            i wychowawcze</t>
  </si>
  <si>
    <t>wykonanie za I-XII 2002</t>
  </si>
  <si>
    <t>Usługi opiekuńcze</t>
  </si>
  <si>
    <t xml:space="preserve">Dotacje celowa otrzymane z budżetu państwa na inwestycje i zakupy inwestycyjne z zakresu administracji rządowej oraz innych zadań zleconych gminom ustawami </t>
  </si>
  <si>
    <t>Transport i łączność</t>
  </si>
  <si>
    <t>Drogi publiczne gminne</t>
  </si>
  <si>
    <t>Obrona cywilna</t>
  </si>
  <si>
    <t>w zestawieniu z realizacją dochodów w 2002 roku</t>
  </si>
  <si>
    <t xml:space="preserve">      Projekt dochodów budżetowych na 2003 rok</t>
  </si>
  <si>
    <t>Zadania nadzorowane przez Wydział Spraw Obywatelskich i Migracji</t>
  </si>
  <si>
    <t>Zadania nadzorowane przez Wydział Zarządzania Kryzysowego</t>
  </si>
  <si>
    <t>Zadania nadzorowane przez Wydział Rozwoju Regionalnego</t>
  </si>
  <si>
    <t xml:space="preserve">Przychody z kredytów </t>
  </si>
  <si>
    <t>Ogółem</t>
  </si>
  <si>
    <t>17.02.2002</t>
  </si>
  <si>
    <t>Starostwa powiatowe</t>
  </si>
  <si>
    <t>Dotacje celowe otrzymane z powiatu na zadania bieżące realizowane na podst.porozumień (umów) między jednostkami samorządu terytorialnego -                             zadania obrony cywilnej</t>
  </si>
  <si>
    <t>Dotacje celowe otrzymane z budżetu państwa na realizację zadań bieżących z zakresu administracji rządowej oraz innych zadań zleconych gminie                   ( związkom gmin) ustawami</t>
  </si>
  <si>
    <t>Wybory do rad gmin, rad powiatów i sejmików województw oraz referenda gminne, powiatowe              i wojewódzkie</t>
  </si>
  <si>
    <t>Wpływy z podatku rolnego, podatku leśnego, podatku od czynności cywilnoprawnych oraz podatków i opłat lokalnych od osób prawnych                           i innych jednostek organizacyjnych</t>
  </si>
  <si>
    <t>Odsetki od nieterminowych wpłat z tytułu podatków            i opłat</t>
  </si>
  <si>
    <t>17.02.02</t>
  </si>
  <si>
    <t>Wykonanie za 2002rok</t>
  </si>
  <si>
    <t>?</t>
  </si>
  <si>
    <t>Dotacje celowe otrzymane z budżetu państwa na realizację zadań bieżących z zakresu administracji rządowej oraz innych zadań zleconych gminie                                             ( związkom gmin) ustawami</t>
  </si>
  <si>
    <t>Urzędy naczelnych organów władzy państwowej, kontroli i ochrony prawa oraz sądownictwa</t>
  </si>
  <si>
    <t>Dotacje celowe otrzymane z budżetu państwa na realizację zadań bieżących z zakresu administracji rządowej oraz innych zadań zleconych gminie                                                  ( związkom gmin) ustawami</t>
  </si>
  <si>
    <t>Zasiłki rodzinne, pielęgnacyjne                                         i wychowawcze</t>
  </si>
  <si>
    <t>Wpływy z tytuły przekształcenia prawa użytkowania wieczystego przysługującego osobom fizycznym w prawo własności</t>
  </si>
  <si>
    <t xml:space="preserve">Urzędy wojewódzkie      </t>
  </si>
  <si>
    <t>Urzędy gmin</t>
  </si>
  <si>
    <t>Dotacje celowe otrzymane z budżetu państwa na realizację własnych zadań bieżących gmin (związków gmin)</t>
  </si>
  <si>
    <t xml:space="preserve">Zasiłki i  pomoc w naturze oraz składki na ubezpieczenia społeczne </t>
  </si>
  <si>
    <t xml:space="preserve">Ośrodki  pomocy społecznej </t>
  </si>
  <si>
    <t>Usługi opiekuńcze i specjalistyczne usługi opiekuńcze</t>
  </si>
  <si>
    <t xml:space="preserve">Dotacje celowe otrzymane z budżetu państwa na inwestycje i zakupy inwestycyjne z zakresu administracji rządowej oraz innych zadań zleconych gminom ustawami </t>
  </si>
  <si>
    <t>Wpływy z podatku rolnego, leśnego, podatku od spadków i darowizn, podatku od czynności cywilnoprawnych oraz podatków                                 i opłat lokalnych od osób fizycznych</t>
  </si>
  <si>
    <t xml:space="preserve">Urzędy naczelnych organów władzy państwowej, kontroli i ochrony prawa </t>
  </si>
  <si>
    <t>Część oświatowa subwencji ogólnej dla jednostek samorządu terytorialnego</t>
  </si>
  <si>
    <t>Razem dochody</t>
  </si>
  <si>
    <t>Ogółem dochody i przychody</t>
  </si>
  <si>
    <t>Plan po zmianach</t>
  </si>
  <si>
    <t>Pozostała działlność</t>
  </si>
  <si>
    <t>Pomoc materialna dla uczniów</t>
  </si>
  <si>
    <t>Kultura i ochrona dziedzictwa narodowego</t>
  </si>
  <si>
    <t xml:space="preserve">Wpływy z podatku rolnego, podatku leśnego, podatku od czynności cywilnoprawnych oraz podatków i opłat lokalnych od osób prawnych                                   i innych jednostek organizacyjnych </t>
  </si>
  <si>
    <t>Opieka społeczna</t>
  </si>
  <si>
    <t xml:space="preserve">            Realizacja dochodów budżetowych Miasta Sławkowa</t>
  </si>
  <si>
    <t>Referenda ogólnokrajowe i konstytucyjne</t>
  </si>
  <si>
    <t>Otrzymane spadki , zapisy i darowizny w postaci pieniężnej</t>
  </si>
  <si>
    <t>Dotacje celowe otrzymane z budżetu państwa na realizację zadań bieżących        z zakresu administracji rządowej oraz innych zadań zleconych gminie                                ( związkom gmin) ustawami</t>
  </si>
  <si>
    <t>Dotacje celowe otrzymane z budżetu państwa na realizację zadań bieżących            z zakresu administracji rządowej oraz innych zadań zleconych gminie                                     ( związkom gmin) ustawami</t>
  </si>
  <si>
    <t>Dotacje celowe otrzymane z budżetu państwa na realizację zadań bieżących                 z zakresu administracji rządowej oraz innych zadań zleconych gminie                                          ( związkom gmin) ustawami</t>
  </si>
  <si>
    <t>Dotacje celowe otrzymane z budżetu państwa na realizację zadań bieżących                  z zakresu administracji rządowej oraz innych zadań zleconych gminie                                               ( związkom gmin) ustawami</t>
  </si>
  <si>
    <t>Dotacje celowe otrzymane z budżetu państwa na realizację zadań bieżących                   z zakresu administracji rządowej oraz innych zadań zleconych gminie                                           ( związkom gmin) ustawami</t>
  </si>
  <si>
    <t xml:space="preserve">                      za okres I - VI  2003</t>
  </si>
  <si>
    <t>Rolnictwo i łowiectwo</t>
  </si>
  <si>
    <t>.01030</t>
  </si>
  <si>
    <t>Izby Rolnicze</t>
  </si>
  <si>
    <t>Wykonanie            I-VI/2003</t>
  </si>
  <si>
    <t>Odsetki od niterminowych wpłat z tytułu podatków i opłat</t>
  </si>
  <si>
    <t>Wpływy z tytułu przekształcenia prawa użytkowania wieczystego przysługującego osobom fizycznym w prawo własności</t>
  </si>
  <si>
    <t>Pomoc społeczna</t>
  </si>
  <si>
    <t>Przedszkola</t>
  </si>
  <si>
    <t>Drogi publiczne powiatowe</t>
  </si>
  <si>
    <t>Gospodarka komunalna i  ochrona  środowiska</t>
  </si>
  <si>
    <t>Wpływy z podatku rolnego, podatku leśnego, podatku od czynności cywilnoprawnych, podatku od spadków i darowizn oraz podatków i opłat lokalnych</t>
  </si>
  <si>
    <t>Układ wykonawczy dochodów budżetowych                                                                         Miasta Sławkowa na 2004 rok</t>
  </si>
  <si>
    <t xml:space="preserve">Rozdział </t>
  </si>
  <si>
    <t>Paragraf</t>
  </si>
  <si>
    <t>.0970</t>
  </si>
  <si>
    <t>.0840</t>
  </si>
  <si>
    <t>.0470</t>
  </si>
  <si>
    <t>.0760</t>
  </si>
  <si>
    <t>.0750</t>
  </si>
  <si>
    <t>.0570</t>
  </si>
  <si>
    <t>.0960</t>
  </si>
  <si>
    <t>.0350</t>
  </si>
  <si>
    <t>.0310</t>
  </si>
  <si>
    <t>.0320</t>
  </si>
  <si>
    <t>.0330</t>
  </si>
  <si>
    <t>.0340</t>
  </si>
  <si>
    <t>.0360</t>
  </si>
  <si>
    <t>.0370</t>
  </si>
  <si>
    <t>.0430</t>
  </si>
  <si>
    <t>.0450</t>
  </si>
  <si>
    <t>.0500</t>
  </si>
  <si>
    <t>.0410</t>
  </si>
  <si>
    <t>.0480</t>
  </si>
  <si>
    <t>.0460</t>
  </si>
  <si>
    <t>.0690</t>
  </si>
  <si>
    <t>.0010</t>
  </si>
  <si>
    <t>.0830</t>
  </si>
  <si>
    <t>Dochody od osób prawnych, od osób fizycznych i od innych jednostek nieposiadających osobowości prawnej oraz wydatki związane z ich poborem</t>
  </si>
  <si>
    <t xml:space="preserve">                                                   do Zarządzenia Burmistrza Miasta Sławkowa </t>
  </si>
  <si>
    <t xml:space="preserve">                                Załącznik nr 1</t>
  </si>
  <si>
    <t>.0020</t>
  </si>
  <si>
    <t xml:space="preserve">Układ wykonawczy  dochodów </t>
  </si>
  <si>
    <t xml:space="preserve">                                                   Nr 3/K/04  z dnia 19 marca 2004 roku </t>
  </si>
  <si>
    <t>Przychody z zaciągniętych pożyczek i kredytów na rynku krajowym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</si>
</sst>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  <numFmt numFmtId="165" formatCode="0.0%"/>
    <numFmt numFmtId="166" formatCode="0.0"/>
    <numFmt numFmtId="167" formatCode="#,##0.0"/>
    <numFmt numFmtId="168" formatCode="#,##0.000"/>
  </numFmts>
  <fonts count="35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color indexed="8"/>
      <name val="Arial CE"/>
      <family val="0"/>
    </font>
    <font>
      <b/>
      <sz val="11"/>
      <color indexed="22"/>
      <name val="Arial CE"/>
      <family val="0"/>
    </font>
    <font>
      <b/>
      <sz val="16"/>
      <color indexed="22"/>
      <name val="Arial CE"/>
      <family val="0"/>
    </font>
    <font>
      <b/>
      <sz val="11"/>
      <color indexed="8"/>
      <name val="Arial CE"/>
      <family val="0"/>
    </font>
    <font>
      <b/>
      <sz val="8"/>
      <color indexed="8"/>
      <name val="Arial CE"/>
      <family val="0"/>
    </font>
    <font>
      <sz val="8"/>
      <name val="Arial CE"/>
      <family val="0"/>
    </font>
    <font>
      <b/>
      <sz val="10"/>
      <color indexed="8"/>
      <name val="Arial CE"/>
      <family val="0"/>
    </font>
    <font>
      <sz val="10"/>
      <color indexed="10"/>
      <name val="Arial CE"/>
      <family val="0"/>
    </font>
    <font>
      <b/>
      <sz val="10"/>
      <color indexed="10"/>
      <name val="Arial CE"/>
      <family val="0"/>
    </font>
    <font>
      <b/>
      <sz val="16"/>
      <color indexed="8"/>
      <name val="Arial CE"/>
      <family val="0"/>
    </font>
    <font>
      <b/>
      <sz val="14"/>
      <name val="Arial CE"/>
      <family val="0"/>
    </font>
    <font>
      <b/>
      <sz val="9"/>
      <color indexed="8"/>
      <name val="Arial CE"/>
      <family val="0"/>
    </font>
    <font>
      <b/>
      <sz val="8"/>
      <name val="Arial CE"/>
      <family val="0"/>
    </font>
    <font>
      <b/>
      <sz val="12"/>
      <name val="Arial CE"/>
      <family val="2"/>
    </font>
    <font>
      <b/>
      <sz val="12"/>
      <color indexed="10"/>
      <name val="Arial CE"/>
      <family val="2"/>
    </font>
    <font>
      <b/>
      <sz val="12"/>
      <color indexed="8"/>
      <name val="Arial CE"/>
      <family val="2"/>
    </font>
    <font>
      <b/>
      <sz val="11"/>
      <name val="Arial CE"/>
      <family val="2"/>
    </font>
    <font>
      <b/>
      <i/>
      <sz val="12"/>
      <name val="Arial CE"/>
      <family val="2"/>
    </font>
    <font>
      <sz val="12"/>
      <name val="Arial CE"/>
      <family val="2"/>
    </font>
    <font>
      <sz val="10"/>
      <name val="Tahoma"/>
      <family val="2"/>
    </font>
    <font>
      <b/>
      <sz val="14"/>
      <name val="Tahoma"/>
      <family val="2"/>
    </font>
    <font>
      <b/>
      <sz val="8"/>
      <color indexed="8"/>
      <name val="Tahoma"/>
      <family val="2"/>
    </font>
    <font>
      <b/>
      <sz val="10"/>
      <color indexed="8"/>
      <name val="Tahoma"/>
      <family val="2"/>
    </font>
    <font>
      <b/>
      <sz val="10"/>
      <name val="Tahoma"/>
      <family val="2"/>
    </font>
    <font>
      <sz val="10"/>
      <color indexed="8"/>
      <name val="Tahoma"/>
      <family val="2"/>
    </font>
    <font>
      <b/>
      <sz val="11"/>
      <name val="Tahoma"/>
      <family val="2"/>
    </font>
    <font>
      <u val="single"/>
      <sz val="10"/>
      <color indexed="8"/>
      <name val="Tahoma"/>
      <family val="2"/>
    </font>
    <font>
      <b/>
      <sz val="12"/>
      <color indexed="8"/>
      <name val="Tahoma"/>
      <family val="2"/>
    </font>
    <font>
      <b/>
      <sz val="12"/>
      <name val="Tahoma"/>
      <family val="2"/>
    </font>
    <font>
      <b/>
      <sz val="9"/>
      <color indexed="8"/>
      <name val="Tahoma"/>
      <family val="2"/>
    </font>
    <font>
      <b/>
      <sz val="11"/>
      <color indexed="8"/>
      <name val="Tahoma"/>
      <family val="2"/>
    </font>
  </fonts>
  <fills count="2">
    <fill>
      <patternFill/>
    </fill>
    <fill>
      <patternFill patternType="gray125"/>
    </fill>
  </fills>
  <borders count="7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6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1" xfId="0" applyFont="1" applyBorder="1" applyAlignment="1">
      <alignment horizontal="center"/>
    </xf>
    <xf numFmtId="3" fontId="8" fillId="0" borderId="1" xfId="0" applyNumberFormat="1" applyFont="1" applyBorder="1" applyAlignment="1">
      <alignment horizontal="center" wrapText="1"/>
    </xf>
    <xf numFmtId="0" fontId="9" fillId="0" borderId="0" xfId="0" applyFont="1" applyAlignment="1">
      <alignment/>
    </xf>
    <xf numFmtId="0" fontId="8" fillId="0" borderId="2" xfId="0" applyFont="1" applyBorder="1" applyAlignment="1">
      <alignment horizontal="center"/>
    </xf>
    <xf numFmtId="0" fontId="10" fillId="0" borderId="3" xfId="0" applyFont="1" applyBorder="1" applyAlignment="1">
      <alignment/>
    </xf>
    <xf numFmtId="3" fontId="10" fillId="0" borderId="3" xfId="0" applyNumberFormat="1" applyFont="1" applyBorder="1" applyAlignment="1">
      <alignment horizontal="right"/>
    </xf>
    <xf numFmtId="0" fontId="4" fillId="0" borderId="4" xfId="0" applyFont="1" applyBorder="1" applyAlignment="1">
      <alignment/>
    </xf>
    <xf numFmtId="3" fontId="4" fillId="0" borderId="4" xfId="0" applyNumberFormat="1" applyFont="1" applyBorder="1" applyAlignment="1">
      <alignment horizontal="right"/>
    </xf>
    <xf numFmtId="0" fontId="10" fillId="0" borderId="1" xfId="0" applyFont="1" applyBorder="1" applyAlignment="1">
      <alignment/>
    </xf>
    <xf numFmtId="0" fontId="0" fillId="0" borderId="1" xfId="0" applyBorder="1" applyAlignment="1">
      <alignment/>
    </xf>
    <xf numFmtId="0" fontId="10" fillId="0" borderId="2" xfId="0" applyFont="1" applyBorder="1" applyAlignment="1">
      <alignment/>
    </xf>
    <xf numFmtId="3" fontId="10" fillId="0" borderId="2" xfId="0" applyNumberFormat="1" applyFont="1" applyBorder="1" applyAlignment="1">
      <alignment horizontal="right"/>
    </xf>
    <xf numFmtId="0" fontId="4" fillId="0" borderId="5" xfId="0" applyFont="1" applyBorder="1" applyAlignment="1">
      <alignment/>
    </xf>
    <xf numFmtId="3" fontId="4" fillId="0" borderId="5" xfId="0" applyNumberFormat="1" applyFont="1" applyBorder="1" applyAlignment="1">
      <alignment horizontal="right"/>
    </xf>
    <xf numFmtId="0" fontId="4" fillId="0" borderId="6" xfId="0" applyFont="1" applyBorder="1" applyAlignment="1">
      <alignment/>
    </xf>
    <xf numFmtId="3" fontId="4" fillId="0" borderId="6" xfId="0" applyNumberFormat="1" applyFont="1" applyBorder="1" applyAlignment="1">
      <alignment horizontal="right"/>
    </xf>
    <xf numFmtId="0" fontId="11" fillId="0" borderId="0" xfId="0" applyFont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1" xfId="0" applyFont="1" applyBorder="1" applyAlignment="1">
      <alignment/>
    </xf>
    <xf numFmtId="3" fontId="4" fillId="0" borderId="1" xfId="0" applyNumberFormat="1" applyFont="1" applyBorder="1" applyAlignment="1">
      <alignment horizontal="right"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 horizontal="right"/>
    </xf>
    <xf numFmtId="0" fontId="4" fillId="0" borderId="11" xfId="0" applyFont="1" applyBorder="1" applyAlignment="1">
      <alignment/>
    </xf>
    <xf numFmtId="0" fontId="4" fillId="0" borderId="2" xfId="0" applyFont="1" applyBorder="1" applyAlignment="1">
      <alignment/>
    </xf>
    <xf numFmtId="3" fontId="4" fillId="0" borderId="2" xfId="0" applyNumberFormat="1" applyFont="1" applyBorder="1" applyAlignment="1">
      <alignment horizontal="right"/>
    </xf>
    <xf numFmtId="0" fontId="10" fillId="0" borderId="4" xfId="0" applyFont="1" applyBorder="1" applyAlignment="1">
      <alignment/>
    </xf>
    <xf numFmtId="3" fontId="10" fillId="0" borderId="4" xfId="0" applyNumberFormat="1" applyFont="1" applyBorder="1" applyAlignment="1">
      <alignment horizontal="right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3" fontId="4" fillId="0" borderId="14" xfId="0" applyNumberFormat="1" applyFont="1" applyBorder="1" applyAlignment="1">
      <alignment horizontal="right"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3" fontId="4" fillId="0" borderId="17" xfId="0" applyNumberFormat="1" applyFont="1" applyBorder="1" applyAlignment="1">
      <alignment horizontal="right"/>
    </xf>
    <xf numFmtId="0" fontId="12" fillId="0" borderId="0" xfId="0" applyFont="1" applyAlignment="1">
      <alignment/>
    </xf>
    <xf numFmtId="0" fontId="0" fillId="0" borderId="10" xfId="0" applyBorder="1" applyAlignment="1">
      <alignment/>
    </xf>
    <xf numFmtId="0" fontId="4" fillId="0" borderId="18" xfId="0" applyFont="1" applyBorder="1" applyAlignment="1">
      <alignment/>
    </xf>
    <xf numFmtId="3" fontId="4" fillId="0" borderId="19" xfId="0" applyNumberFormat="1" applyFont="1" applyBorder="1" applyAlignment="1">
      <alignment horizontal="right"/>
    </xf>
    <xf numFmtId="0" fontId="4" fillId="0" borderId="20" xfId="0" applyFont="1" applyBorder="1" applyAlignment="1">
      <alignment/>
    </xf>
    <xf numFmtId="3" fontId="4" fillId="0" borderId="21" xfId="0" applyNumberFormat="1" applyFont="1" applyBorder="1" applyAlignment="1">
      <alignment horizontal="right"/>
    </xf>
    <xf numFmtId="0" fontId="0" fillId="0" borderId="5" xfId="0" applyBorder="1" applyAlignment="1">
      <alignment/>
    </xf>
    <xf numFmtId="0" fontId="4" fillId="0" borderId="22" xfId="0" applyFont="1" applyBorder="1" applyAlignment="1">
      <alignment/>
    </xf>
    <xf numFmtId="3" fontId="4" fillId="0" borderId="23" xfId="0" applyNumberFormat="1" applyFont="1" applyBorder="1" applyAlignment="1">
      <alignment horizontal="right"/>
    </xf>
    <xf numFmtId="0" fontId="10" fillId="0" borderId="10" xfId="0" applyFont="1" applyBorder="1" applyAlignment="1">
      <alignment/>
    </xf>
    <xf numFmtId="0" fontId="13" fillId="0" borderId="3" xfId="0" applyFont="1" applyBorder="1" applyAlignment="1">
      <alignment horizontal="center"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3" fontId="8" fillId="0" borderId="24" xfId="0" applyNumberFormat="1" applyFont="1" applyBorder="1" applyAlignment="1">
      <alignment horizontal="center" vertical="center"/>
    </xf>
    <xf numFmtId="3" fontId="8" fillId="0" borderId="25" xfId="0" applyNumberFormat="1" applyFont="1" applyBorder="1" applyAlignment="1">
      <alignment horizontal="center" vertical="center"/>
    </xf>
    <xf numFmtId="3" fontId="8" fillId="0" borderId="25" xfId="0" applyNumberFormat="1" applyFont="1" applyBorder="1" applyAlignment="1">
      <alignment horizontal="center" vertical="center" wrapText="1"/>
    </xf>
    <xf numFmtId="3" fontId="8" fillId="0" borderId="7" xfId="0" applyNumberFormat="1" applyFont="1" applyBorder="1" applyAlignment="1">
      <alignment horizontal="center" vertical="center" wrapText="1"/>
    </xf>
    <xf numFmtId="3" fontId="8" fillId="0" borderId="0" xfId="0" applyNumberFormat="1" applyFont="1" applyBorder="1" applyAlignment="1">
      <alignment horizontal="center" wrapText="1"/>
    </xf>
    <xf numFmtId="3" fontId="10" fillId="0" borderId="26" xfId="0" applyNumberFormat="1" applyFont="1" applyBorder="1" applyAlignment="1">
      <alignment horizontal="center"/>
    </xf>
    <xf numFmtId="3" fontId="10" fillId="0" borderId="27" xfId="0" applyNumberFormat="1" applyFont="1" applyBorder="1" applyAlignment="1">
      <alignment horizontal="center"/>
    </xf>
    <xf numFmtId="3" fontId="10" fillId="0" borderId="27" xfId="0" applyNumberFormat="1" applyFont="1" applyBorder="1" applyAlignment="1">
      <alignment/>
    </xf>
    <xf numFmtId="3" fontId="10" fillId="0" borderId="27" xfId="0" applyNumberFormat="1" applyFont="1" applyBorder="1" applyAlignment="1">
      <alignment/>
    </xf>
    <xf numFmtId="3" fontId="10" fillId="0" borderId="28" xfId="0" applyNumberFormat="1" applyFont="1" applyBorder="1" applyAlignment="1">
      <alignment/>
    </xf>
    <xf numFmtId="3" fontId="10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3" fontId="4" fillId="0" borderId="29" xfId="0" applyNumberFormat="1" applyFont="1" applyBorder="1" applyAlignment="1">
      <alignment horizontal="center"/>
    </xf>
    <xf numFmtId="3" fontId="4" fillId="0" borderId="27" xfId="0" applyNumberFormat="1" applyFont="1" applyBorder="1" applyAlignment="1">
      <alignment horizontal="center"/>
    </xf>
    <xf numFmtId="3" fontId="4" fillId="0" borderId="27" xfId="0" applyNumberFormat="1" applyFont="1" applyBorder="1" applyAlignment="1">
      <alignment/>
    </xf>
    <xf numFmtId="3" fontId="4" fillId="0" borderId="27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3" fontId="4" fillId="0" borderId="22" xfId="0" applyNumberFormat="1" applyFont="1" applyBorder="1" applyAlignment="1">
      <alignment horizontal="center"/>
    </xf>
    <xf numFmtId="3" fontId="4" fillId="0" borderId="22" xfId="0" applyNumberFormat="1" applyFont="1" applyBorder="1" applyAlignment="1">
      <alignment/>
    </xf>
    <xf numFmtId="3" fontId="4" fillId="0" borderId="22" xfId="0" applyNumberFormat="1" applyFont="1" applyBorder="1" applyAlignment="1">
      <alignment/>
    </xf>
    <xf numFmtId="0" fontId="4" fillId="0" borderId="4" xfId="0" applyFont="1" applyBorder="1" applyAlignment="1">
      <alignment horizontal="center"/>
    </xf>
    <xf numFmtId="3" fontId="10" fillId="0" borderId="29" xfId="0" applyNumberFormat="1" applyFont="1" applyBorder="1" applyAlignment="1">
      <alignment horizontal="center"/>
    </xf>
    <xf numFmtId="3" fontId="10" fillId="0" borderId="22" xfId="0" applyNumberFormat="1" applyFont="1" applyBorder="1" applyAlignment="1">
      <alignment horizontal="center"/>
    </xf>
    <xf numFmtId="3" fontId="10" fillId="0" borderId="22" xfId="0" applyNumberFormat="1" applyFont="1" applyBorder="1" applyAlignment="1">
      <alignment/>
    </xf>
    <xf numFmtId="3" fontId="0" fillId="0" borderId="22" xfId="0" applyNumberFormat="1" applyBorder="1" applyAlignment="1">
      <alignment/>
    </xf>
    <xf numFmtId="3" fontId="4" fillId="0" borderId="0" xfId="0" applyNumberFormat="1" applyFont="1" applyBorder="1" applyAlignment="1">
      <alignment/>
    </xf>
    <xf numFmtId="0" fontId="4" fillId="0" borderId="1" xfId="0" applyFont="1" applyBorder="1" applyAlignment="1">
      <alignment horizontal="center"/>
    </xf>
    <xf numFmtId="3" fontId="10" fillId="0" borderId="22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4" fillId="0" borderId="2" xfId="0" applyFont="1" applyBorder="1" applyAlignment="1">
      <alignment horizontal="center"/>
    </xf>
    <xf numFmtId="3" fontId="4" fillId="0" borderId="27" xfId="0" applyNumberFormat="1" applyFont="1" applyBorder="1" applyAlignment="1">
      <alignment wrapText="1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3" fontId="10" fillId="0" borderId="0" xfId="17" applyNumberFormat="1" applyFont="1" applyBorder="1" applyAlignment="1">
      <alignment horizontal="right"/>
    </xf>
    <xf numFmtId="165" fontId="10" fillId="0" borderId="28" xfId="0" applyNumberFormat="1" applyFont="1" applyBorder="1" applyAlignment="1">
      <alignment/>
    </xf>
    <xf numFmtId="3" fontId="4" fillId="0" borderId="18" xfId="0" applyNumberFormat="1" applyFont="1" applyBorder="1" applyAlignment="1">
      <alignment horizontal="center"/>
    </xf>
    <xf numFmtId="3" fontId="4" fillId="0" borderId="18" xfId="0" applyNumberFormat="1" applyFont="1" applyBorder="1" applyAlignment="1">
      <alignment/>
    </xf>
    <xf numFmtId="3" fontId="4" fillId="0" borderId="18" xfId="0" applyNumberFormat="1" applyFont="1" applyBorder="1" applyAlignment="1">
      <alignment/>
    </xf>
    <xf numFmtId="3" fontId="4" fillId="0" borderId="20" xfId="0" applyNumberFormat="1" applyFont="1" applyBorder="1" applyAlignment="1">
      <alignment horizontal="center"/>
    </xf>
    <xf numFmtId="3" fontId="4" fillId="0" borderId="20" xfId="0" applyNumberFormat="1" applyFont="1" applyBorder="1" applyAlignment="1">
      <alignment/>
    </xf>
    <xf numFmtId="3" fontId="4" fillId="0" borderId="20" xfId="0" applyNumberFormat="1" applyFont="1" applyBorder="1" applyAlignment="1">
      <alignment/>
    </xf>
    <xf numFmtId="0" fontId="4" fillId="0" borderId="9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3" fontId="4" fillId="0" borderId="30" xfId="0" applyNumberFormat="1" applyFont="1" applyBorder="1" applyAlignment="1">
      <alignment horizontal="center"/>
    </xf>
    <xf numFmtId="3" fontId="10" fillId="0" borderId="31" xfId="0" applyNumberFormat="1" applyFont="1" applyBorder="1" applyAlignment="1">
      <alignment/>
    </xf>
    <xf numFmtId="3" fontId="4" fillId="0" borderId="31" xfId="0" applyNumberFormat="1" applyFont="1" applyBorder="1" applyAlignment="1">
      <alignment/>
    </xf>
    <xf numFmtId="3" fontId="4" fillId="0" borderId="32" xfId="0" applyNumberFormat="1" applyFont="1" applyBorder="1" applyAlignment="1">
      <alignment horizontal="center"/>
    </xf>
    <xf numFmtId="3" fontId="10" fillId="0" borderId="33" xfId="0" applyNumberFormat="1" applyFont="1" applyBorder="1" applyAlignment="1">
      <alignment/>
    </xf>
    <xf numFmtId="3" fontId="4" fillId="0" borderId="33" xfId="0" applyNumberFormat="1" applyFont="1" applyBorder="1" applyAlignment="1">
      <alignment/>
    </xf>
    <xf numFmtId="0" fontId="4" fillId="0" borderId="12" xfId="0" applyFont="1" applyBorder="1" applyAlignment="1">
      <alignment horizontal="center"/>
    </xf>
    <xf numFmtId="3" fontId="4" fillId="0" borderId="34" xfId="0" applyNumberFormat="1" applyFont="1" applyBorder="1" applyAlignment="1">
      <alignment horizontal="center"/>
    </xf>
    <xf numFmtId="3" fontId="10" fillId="0" borderId="35" xfId="0" applyNumberFormat="1" applyFont="1" applyBorder="1" applyAlignment="1">
      <alignment/>
    </xf>
    <xf numFmtId="3" fontId="10" fillId="0" borderId="35" xfId="0" applyNumberFormat="1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3" fontId="4" fillId="0" borderId="36" xfId="0" applyNumberFormat="1" applyFont="1" applyBorder="1" applyAlignment="1">
      <alignment/>
    </xf>
    <xf numFmtId="0" fontId="0" fillId="0" borderId="36" xfId="0" applyBorder="1" applyAlignment="1">
      <alignment/>
    </xf>
    <xf numFmtId="3" fontId="0" fillId="0" borderId="27" xfId="0" applyNumberFormat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18" xfId="0" applyNumberFormat="1" applyFont="1" applyBorder="1" applyAlignment="1">
      <alignment wrapText="1"/>
    </xf>
    <xf numFmtId="3" fontId="0" fillId="0" borderId="22" xfId="0" applyNumberFormat="1" applyBorder="1" applyAlignment="1">
      <alignment/>
    </xf>
    <xf numFmtId="3" fontId="0" fillId="0" borderId="0" xfId="0" applyNumberFormat="1" applyBorder="1" applyAlignment="1">
      <alignment horizontal="right"/>
    </xf>
    <xf numFmtId="0" fontId="0" fillId="0" borderId="5" xfId="0" applyFont="1" applyBorder="1" applyAlignment="1">
      <alignment horizontal="center"/>
    </xf>
    <xf numFmtId="3" fontId="0" fillId="0" borderId="29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3" fontId="4" fillId="0" borderId="37" xfId="0" applyNumberFormat="1" applyFont="1" applyBorder="1" applyAlignment="1">
      <alignment horizontal="center"/>
    </xf>
    <xf numFmtId="3" fontId="10" fillId="0" borderId="38" xfId="0" applyNumberFormat="1" applyFont="1" applyBorder="1" applyAlignment="1">
      <alignment horizontal="center"/>
    </xf>
    <xf numFmtId="3" fontId="13" fillId="0" borderId="38" xfId="0" applyNumberFormat="1" applyFont="1" applyBorder="1" applyAlignment="1">
      <alignment horizontal="center"/>
    </xf>
    <xf numFmtId="3" fontId="10" fillId="0" borderId="38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3" fontId="0" fillId="0" borderId="0" xfId="0" applyNumberFormat="1" applyAlignment="1">
      <alignment/>
    </xf>
    <xf numFmtId="1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27" xfId="0" applyBorder="1" applyAlignment="1">
      <alignment/>
    </xf>
    <xf numFmtId="0" fontId="14" fillId="0" borderId="0" xfId="0" applyFont="1" applyAlignment="1">
      <alignment/>
    </xf>
    <xf numFmtId="3" fontId="15" fillId="0" borderId="3" xfId="0" applyNumberFormat="1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/>
    </xf>
    <xf numFmtId="3" fontId="10" fillId="0" borderId="39" xfId="0" applyNumberFormat="1" applyFont="1" applyBorder="1" applyAlignment="1">
      <alignment horizontal="center"/>
    </xf>
    <xf numFmtId="1" fontId="10" fillId="0" borderId="40" xfId="0" applyNumberFormat="1" applyFont="1" applyBorder="1" applyAlignment="1">
      <alignment horizontal="center" vertical="top"/>
    </xf>
    <xf numFmtId="1" fontId="10" fillId="0" borderId="25" xfId="0" applyNumberFormat="1" applyFont="1" applyBorder="1" applyAlignment="1">
      <alignment horizontal="center" vertical="top"/>
    </xf>
    <xf numFmtId="3" fontId="10" fillId="0" borderId="25" xfId="0" applyNumberFormat="1" applyFont="1" applyBorder="1" applyAlignment="1">
      <alignment wrapText="1"/>
    </xf>
    <xf numFmtId="3" fontId="10" fillId="0" borderId="25" xfId="0" applyNumberFormat="1" applyFont="1" applyBorder="1" applyAlignment="1">
      <alignment/>
    </xf>
    <xf numFmtId="3" fontId="10" fillId="0" borderId="41" xfId="0" applyNumberFormat="1" applyFont="1" applyBorder="1" applyAlignment="1">
      <alignment/>
    </xf>
    <xf numFmtId="165" fontId="1" fillId="0" borderId="3" xfId="17" applyNumberFormat="1" applyFont="1" applyBorder="1" applyAlignment="1">
      <alignment/>
    </xf>
    <xf numFmtId="1" fontId="4" fillId="0" borderId="27" xfId="0" applyNumberFormat="1" applyFont="1" applyBorder="1" applyAlignment="1">
      <alignment horizontal="center" vertical="top"/>
    </xf>
    <xf numFmtId="165" fontId="0" fillId="0" borderId="28" xfId="17" applyNumberFormat="1" applyBorder="1" applyAlignment="1">
      <alignment/>
    </xf>
    <xf numFmtId="1" fontId="4" fillId="0" borderId="22" xfId="0" applyNumberFormat="1" applyFont="1" applyBorder="1" applyAlignment="1">
      <alignment horizontal="center" vertical="top"/>
    </xf>
    <xf numFmtId="1" fontId="4" fillId="0" borderId="18" xfId="0" applyNumberFormat="1" applyFont="1" applyBorder="1" applyAlignment="1">
      <alignment horizontal="center" vertical="top"/>
    </xf>
    <xf numFmtId="3" fontId="4" fillId="0" borderId="18" xfId="0" applyNumberFormat="1" applyFont="1" applyBorder="1" applyAlignment="1">
      <alignment wrapText="1"/>
    </xf>
    <xf numFmtId="3" fontId="4" fillId="0" borderId="30" xfId="0" applyNumberFormat="1" applyFont="1" applyBorder="1" applyAlignment="1">
      <alignment/>
    </xf>
    <xf numFmtId="165" fontId="0" fillId="0" borderId="28" xfId="17" applyNumberFormat="1" applyFont="1" applyBorder="1" applyAlignment="1">
      <alignment horizontal="right"/>
    </xf>
    <xf numFmtId="165" fontId="1" fillId="0" borderId="41" xfId="17" applyNumberFormat="1" applyFont="1" applyBorder="1" applyAlignment="1">
      <alignment/>
    </xf>
    <xf numFmtId="1" fontId="4" fillId="0" borderId="20" xfId="0" applyNumberFormat="1" applyFont="1" applyBorder="1" applyAlignment="1">
      <alignment horizontal="center" vertical="top"/>
    </xf>
    <xf numFmtId="3" fontId="4" fillId="0" borderId="42" xfId="0" applyNumberFormat="1" applyFont="1" applyBorder="1" applyAlignment="1">
      <alignment wrapText="1"/>
    </xf>
    <xf numFmtId="3" fontId="4" fillId="0" borderId="35" xfId="0" applyNumberFormat="1" applyFont="1" applyBorder="1" applyAlignment="1">
      <alignment/>
    </xf>
    <xf numFmtId="1" fontId="4" fillId="0" borderId="42" xfId="0" applyNumberFormat="1" applyFont="1" applyBorder="1" applyAlignment="1">
      <alignment horizontal="center" vertical="top"/>
    </xf>
    <xf numFmtId="3" fontId="4" fillId="0" borderId="22" xfId="0" applyNumberFormat="1" applyFont="1" applyBorder="1" applyAlignment="1">
      <alignment wrapText="1"/>
    </xf>
    <xf numFmtId="3" fontId="4" fillId="0" borderId="32" xfId="0" applyNumberFormat="1" applyFont="1" applyBorder="1" applyAlignment="1">
      <alignment/>
    </xf>
    <xf numFmtId="3" fontId="4" fillId="0" borderId="43" xfId="0" applyNumberFormat="1" applyFont="1" applyBorder="1" applyAlignment="1">
      <alignment horizontal="center"/>
    </xf>
    <xf numFmtId="3" fontId="10" fillId="0" borderId="44" xfId="0" applyNumberFormat="1" applyFont="1" applyBorder="1" applyAlignment="1">
      <alignment horizontal="center"/>
    </xf>
    <xf numFmtId="1" fontId="4" fillId="0" borderId="45" xfId="0" applyNumberFormat="1" applyFont="1" applyBorder="1" applyAlignment="1">
      <alignment horizontal="center" vertical="top"/>
    </xf>
    <xf numFmtId="1" fontId="4" fillId="0" borderId="46" xfId="0" applyNumberFormat="1" applyFont="1" applyBorder="1" applyAlignment="1">
      <alignment horizontal="center" vertical="top"/>
    </xf>
    <xf numFmtId="3" fontId="10" fillId="0" borderId="47" xfId="0" applyNumberFormat="1" applyFont="1" applyBorder="1" applyAlignment="1">
      <alignment wrapText="1"/>
    </xf>
    <xf numFmtId="3" fontId="4" fillId="0" borderId="47" xfId="0" applyNumberFormat="1" applyFont="1" applyBorder="1" applyAlignment="1">
      <alignment/>
    </xf>
    <xf numFmtId="3" fontId="4" fillId="0" borderId="46" xfId="0" applyNumberFormat="1" applyFont="1" applyBorder="1" applyAlignment="1">
      <alignment/>
    </xf>
    <xf numFmtId="165" fontId="0" fillId="0" borderId="48" xfId="17" applyNumberFormat="1" applyBorder="1" applyAlignment="1">
      <alignment/>
    </xf>
    <xf numFmtId="1" fontId="4" fillId="0" borderId="0" xfId="0" applyNumberFormat="1" applyFont="1" applyBorder="1" applyAlignment="1">
      <alignment horizontal="center" vertical="top"/>
    </xf>
    <xf numFmtId="1" fontId="4" fillId="0" borderId="32" xfId="0" applyNumberFormat="1" applyFont="1" applyBorder="1" applyAlignment="1">
      <alignment horizontal="center" vertical="top"/>
    </xf>
    <xf numFmtId="3" fontId="10" fillId="0" borderId="33" xfId="0" applyNumberFormat="1" applyFont="1" applyBorder="1" applyAlignment="1">
      <alignment wrapText="1"/>
    </xf>
    <xf numFmtId="165" fontId="0" fillId="0" borderId="49" xfId="17" applyNumberFormat="1" applyBorder="1" applyAlignment="1">
      <alignment/>
    </xf>
    <xf numFmtId="1" fontId="4" fillId="0" borderId="16" xfId="0" applyNumberFormat="1" applyFont="1" applyBorder="1" applyAlignment="1">
      <alignment horizontal="center" vertical="top"/>
    </xf>
    <xf numFmtId="1" fontId="4" fillId="0" borderId="50" xfId="0" applyNumberFormat="1" applyFont="1" applyBorder="1" applyAlignment="1">
      <alignment horizontal="center" vertical="top"/>
    </xf>
    <xf numFmtId="3" fontId="10" fillId="0" borderId="51" xfId="0" applyNumberFormat="1" applyFont="1" applyBorder="1" applyAlignment="1">
      <alignment wrapText="1"/>
    </xf>
    <xf numFmtId="3" fontId="10" fillId="0" borderId="51" xfId="0" applyNumberFormat="1" applyFont="1" applyBorder="1" applyAlignment="1">
      <alignment/>
    </xf>
    <xf numFmtId="3" fontId="10" fillId="0" borderId="50" xfId="0" applyNumberFormat="1" applyFont="1" applyBorder="1" applyAlignment="1">
      <alignment/>
    </xf>
    <xf numFmtId="165" fontId="1" fillId="0" borderId="52" xfId="17" applyNumberFormat="1" applyFont="1" applyBorder="1" applyAlignment="1">
      <alignment/>
    </xf>
    <xf numFmtId="3" fontId="4" fillId="0" borderId="9" xfId="0" applyNumberFormat="1" applyFont="1" applyBorder="1" applyAlignment="1">
      <alignment horizontal="center"/>
    </xf>
    <xf numFmtId="1" fontId="10" fillId="0" borderId="34" xfId="0" applyNumberFormat="1" applyFont="1" applyBorder="1" applyAlignment="1">
      <alignment horizontal="center" vertical="top"/>
    </xf>
    <xf numFmtId="3" fontId="4" fillId="0" borderId="35" xfId="0" applyNumberFormat="1" applyFont="1" applyBorder="1" applyAlignment="1">
      <alignment wrapText="1"/>
    </xf>
    <xf numFmtId="3" fontId="4" fillId="0" borderId="34" xfId="0" applyNumberFormat="1" applyFont="1" applyBorder="1" applyAlignment="1">
      <alignment/>
    </xf>
    <xf numFmtId="3" fontId="10" fillId="0" borderId="43" xfId="0" applyNumberFormat="1" applyFont="1" applyBorder="1" applyAlignment="1">
      <alignment horizontal="center"/>
    </xf>
    <xf numFmtId="1" fontId="10" fillId="0" borderId="22" xfId="0" applyNumberFormat="1" applyFont="1" applyBorder="1" applyAlignment="1">
      <alignment horizontal="center" vertical="top"/>
    </xf>
    <xf numFmtId="1" fontId="10" fillId="0" borderId="27" xfId="0" applyNumberFormat="1" applyFont="1" applyBorder="1" applyAlignment="1">
      <alignment horizontal="center" vertical="top"/>
    </xf>
    <xf numFmtId="3" fontId="4" fillId="0" borderId="53" xfId="0" applyNumberFormat="1" applyFont="1" applyBorder="1" applyAlignment="1">
      <alignment horizontal="center"/>
    </xf>
    <xf numFmtId="3" fontId="4" fillId="0" borderId="42" xfId="0" applyNumberFormat="1" applyFont="1" applyBorder="1" applyAlignment="1">
      <alignment/>
    </xf>
    <xf numFmtId="165" fontId="1" fillId="0" borderId="41" xfId="17" applyNumberFormat="1" applyFont="1" applyBorder="1" applyAlignment="1">
      <alignment horizontal="right"/>
    </xf>
    <xf numFmtId="0" fontId="1" fillId="0" borderId="24" xfId="0" applyFont="1" applyBorder="1" applyAlignment="1">
      <alignment/>
    </xf>
    <xf numFmtId="3" fontId="10" fillId="0" borderId="53" xfId="0" applyNumberFormat="1" applyFont="1" applyBorder="1" applyAlignment="1">
      <alignment horizontal="center"/>
    </xf>
    <xf numFmtId="0" fontId="4" fillId="0" borderId="42" xfId="0" applyNumberFormat="1" applyFont="1" applyBorder="1" applyAlignment="1">
      <alignment wrapText="1"/>
    </xf>
    <xf numFmtId="3" fontId="0" fillId="0" borderId="32" xfId="0" applyNumberFormat="1" applyBorder="1" applyAlignment="1">
      <alignment/>
    </xf>
    <xf numFmtId="3" fontId="4" fillId="0" borderId="20" xfId="0" applyNumberFormat="1" applyFont="1" applyBorder="1" applyAlignment="1">
      <alignment wrapText="1"/>
    </xf>
    <xf numFmtId="3" fontId="4" fillId="0" borderId="3" xfId="0" applyNumberFormat="1" applyFont="1" applyBorder="1" applyAlignment="1">
      <alignment horizontal="center"/>
    </xf>
    <xf numFmtId="1" fontId="10" fillId="0" borderId="39" xfId="0" applyNumberFormat="1" applyFont="1" applyBorder="1" applyAlignment="1">
      <alignment horizontal="center" vertical="top"/>
    </xf>
    <xf numFmtId="1" fontId="10" fillId="0" borderId="41" xfId="0" applyNumberFormat="1" applyFont="1" applyBorder="1" applyAlignment="1">
      <alignment horizontal="center" vertical="top"/>
    </xf>
    <xf numFmtId="3" fontId="13" fillId="0" borderId="3" xfId="0" applyNumberFormat="1" applyFont="1" applyBorder="1" applyAlignment="1">
      <alignment horizontal="center" wrapText="1"/>
    </xf>
    <xf numFmtId="3" fontId="10" fillId="0" borderId="3" xfId="0" applyNumberFormat="1" applyFont="1" applyBorder="1" applyAlignment="1">
      <alignment/>
    </xf>
    <xf numFmtId="0" fontId="14" fillId="0" borderId="0" xfId="0" applyFont="1" applyBorder="1" applyAlignment="1">
      <alignment/>
    </xf>
    <xf numFmtId="3" fontId="8" fillId="0" borderId="0" xfId="0" applyNumberFormat="1" applyFont="1" applyBorder="1" applyAlignment="1">
      <alignment horizontal="center" vertical="center"/>
    </xf>
    <xf numFmtId="3" fontId="8" fillId="0" borderId="0" xfId="0" applyNumberFormat="1" applyFont="1" applyBorder="1" applyAlignment="1">
      <alignment horizontal="center" vertical="center" wrapText="1"/>
    </xf>
    <xf numFmtId="3" fontId="15" fillId="0" borderId="0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/>
    </xf>
    <xf numFmtId="3" fontId="10" fillId="0" borderId="24" xfId="0" applyNumberFormat="1" applyFont="1" applyBorder="1" applyAlignment="1">
      <alignment horizontal="center"/>
    </xf>
    <xf numFmtId="1" fontId="10" fillId="0" borderId="0" xfId="0" applyNumberFormat="1" applyFont="1" applyBorder="1" applyAlignment="1">
      <alignment horizontal="center" vertical="top"/>
    </xf>
    <xf numFmtId="3" fontId="10" fillId="0" borderId="0" xfId="0" applyNumberFormat="1" applyFont="1" applyBorder="1" applyAlignment="1">
      <alignment wrapText="1"/>
    </xf>
    <xf numFmtId="165" fontId="1" fillId="0" borderId="0" xfId="17" applyNumberFormat="1" applyFont="1" applyBorder="1" applyAlignment="1">
      <alignment/>
    </xf>
    <xf numFmtId="3" fontId="4" fillId="0" borderId="0" xfId="0" applyNumberFormat="1" applyFont="1" applyBorder="1" applyAlignment="1">
      <alignment wrapText="1"/>
    </xf>
    <xf numFmtId="165" fontId="0" fillId="0" borderId="0" xfId="17" applyNumberFormat="1" applyBorder="1" applyAlignment="1">
      <alignment/>
    </xf>
    <xf numFmtId="165" fontId="0" fillId="0" borderId="0" xfId="17" applyNumberFormat="1" applyFont="1" applyBorder="1" applyAlignment="1">
      <alignment horizontal="right"/>
    </xf>
    <xf numFmtId="3" fontId="4" fillId="0" borderId="11" xfId="0" applyNumberFormat="1" applyFont="1" applyBorder="1" applyAlignment="1">
      <alignment horizontal="center"/>
    </xf>
    <xf numFmtId="3" fontId="10" fillId="0" borderId="12" xfId="0" applyNumberFormat="1" applyFont="1" applyBorder="1" applyAlignment="1">
      <alignment horizontal="center"/>
    </xf>
    <xf numFmtId="3" fontId="4" fillId="0" borderId="15" xfId="0" applyNumberFormat="1" applyFont="1" applyBorder="1" applyAlignment="1">
      <alignment horizontal="center"/>
    </xf>
    <xf numFmtId="3" fontId="10" fillId="0" borderId="11" xfId="0" applyNumberFormat="1" applyFont="1" applyBorder="1" applyAlignment="1">
      <alignment horizontal="center"/>
    </xf>
    <xf numFmtId="3" fontId="10" fillId="0" borderId="9" xfId="0" applyNumberFormat="1" applyFont="1" applyBorder="1" applyAlignment="1">
      <alignment horizontal="center"/>
    </xf>
    <xf numFmtId="3" fontId="4" fillId="0" borderId="54" xfId="0" applyNumberFormat="1" applyFont="1" applyBorder="1" applyAlignment="1">
      <alignment horizontal="center"/>
    </xf>
    <xf numFmtId="165" fontId="1" fillId="0" borderId="0" xfId="17" applyNumberFormat="1" applyFont="1" applyBorder="1" applyAlignment="1">
      <alignment horizontal="right"/>
    </xf>
    <xf numFmtId="3" fontId="10" fillId="0" borderId="54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wrapText="1"/>
    </xf>
    <xf numFmtId="3" fontId="4" fillId="0" borderId="24" xfId="0" applyNumberFormat="1" applyFont="1" applyBorder="1" applyAlignment="1">
      <alignment horizontal="center"/>
    </xf>
    <xf numFmtId="3" fontId="13" fillId="0" borderId="0" xfId="0" applyNumberFormat="1" applyFont="1" applyBorder="1" applyAlignment="1">
      <alignment horizontal="center" wrapText="1"/>
    </xf>
    <xf numFmtId="0" fontId="9" fillId="0" borderId="0" xfId="0" applyFont="1" applyBorder="1" applyAlignment="1">
      <alignment/>
    </xf>
    <xf numFmtId="3" fontId="10" fillId="0" borderId="0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9" fontId="0" fillId="0" borderId="0" xfId="17" applyFont="1" applyBorder="1" applyAlignment="1">
      <alignment horizontal="right"/>
    </xf>
    <xf numFmtId="3" fontId="0" fillId="0" borderId="0" xfId="17" applyNumberFormat="1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NumberFormat="1" applyFont="1" applyBorder="1" applyAlignment="1">
      <alignment horizontal="center" vertical="top"/>
    </xf>
    <xf numFmtId="3" fontId="4" fillId="0" borderId="0" xfId="0" applyNumberFormat="1" applyFont="1" applyBorder="1" applyAlignment="1">
      <alignment horizontal="center" vertical="top"/>
    </xf>
    <xf numFmtId="9" fontId="0" fillId="0" borderId="28" xfId="17" applyFont="1" applyBorder="1" applyAlignment="1">
      <alignment horizontal="right"/>
    </xf>
    <xf numFmtId="165" fontId="0" fillId="0" borderId="19" xfId="17" applyNumberFormat="1" applyFont="1" applyBorder="1" applyAlignment="1">
      <alignment horizontal="right"/>
    </xf>
    <xf numFmtId="1" fontId="4" fillId="0" borderId="30" xfId="0" applyNumberFormat="1" applyFont="1" applyBorder="1" applyAlignment="1">
      <alignment horizontal="center" vertical="top"/>
    </xf>
    <xf numFmtId="3" fontId="4" fillId="0" borderId="30" xfId="0" applyNumberFormat="1" applyFont="1" applyBorder="1" applyAlignment="1">
      <alignment wrapText="1"/>
    </xf>
    <xf numFmtId="165" fontId="0" fillId="0" borderId="19" xfId="17" applyNumberFormat="1" applyBorder="1" applyAlignment="1">
      <alignment/>
    </xf>
    <xf numFmtId="3" fontId="10" fillId="0" borderId="15" xfId="0" applyNumberFormat="1" applyFont="1" applyBorder="1" applyAlignment="1">
      <alignment horizontal="center"/>
    </xf>
    <xf numFmtId="1" fontId="10" fillId="0" borderId="38" xfId="0" applyNumberFormat="1" applyFont="1" applyBorder="1" applyAlignment="1">
      <alignment horizontal="center" vertical="top"/>
    </xf>
    <xf numFmtId="1" fontId="4" fillId="0" borderId="38" xfId="0" applyNumberFormat="1" applyFont="1" applyBorder="1" applyAlignment="1">
      <alignment horizontal="center" vertical="top"/>
    </xf>
    <xf numFmtId="3" fontId="4" fillId="0" borderId="38" xfId="0" applyNumberFormat="1" applyFont="1" applyBorder="1" applyAlignment="1">
      <alignment wrapText="1"/>
    </xf>
    <xf numFmtId="3" fontId="4" fillId="0" borderId="38" xfId="0" applyNumberFormat="1" applyFont="1" applyBorder="1" applyAlignment="1">
      <alignment/>
    </xf>
    <xf numFmtId="165" fontId="0" fillId="0" borderId="55" xfId="17" applyNumberFormat="1" applyBorder="1" applyAlignment="1">
      <alignment/>
    </xf>
    <xf numFmtId="1" fontId="10" fillId="0" borderId="56" xfId="0" applyNumberFormat="1" applyFont="1" applyBorder="1" applyAlignment="1">
      <alignment horizontal="center" vertical="top"/>
    </xf>
    <xf numFmtId="3" fontId="10" fillId="0" borderId="50" xfId="0" applyNumberFormat="1" applyFont="1" applyBorder="1" applyAlignment="1">
      <alignment wrapText="1"/>
    </xf>
    <xf numFmtId="3" fontId="0" fillId="0" borderId="17" xfId="17" applyNumberFormat="1" applyBorder="1" applyAlignment="1">
      <alignment/>
    </xf>
    <xf numFmtId="3" fontId="0" fillId="0" borderId="49" xfId="17" applyNumberFormat="1" applyBorder="1" applyAlignment="1">
      <alignment/>
    </xf>
    <xf numFmtId="3" fontId="10" fillId="0" borderId="37" xfId="0" applyNumberFormat="1" applyFont="1" applyBorder="1" applyAlignment="1">
      <alignment horizontal="center"/>
    </xf>
    <xf numFmtId="1" fontId="4" fillId="0" borderId="57" xfId="0" applyNumberFormat="1" applyFont="1" applyBorder="1" applyAlignment="1">
      <alignment horizontal="center" vertical="top"/>
    </xf>
    <xf numFmtId="3" fontId="0" fillId="0" borderId="58" xfId="17" applyNumberFormat="1" applyBorder="1" applyAlignment="1">
      <alignment/>
    </xf>
    <xf numFmtId="1" fontId="10" fillId="0" borderId="50" xfId="0" applyNumberFormat="1" applyFont="1" applyBorder="1" applyAlignment="1">
      <alignment horizontal="center" vertical="top"/>
    </xf>
    <xf numFmtId="165" fontId="1" fillId="0" borderId="17" xfId="17" applyNumberFormat="1" applyFont="1" applyBorder="1" applyAlignment="1">
      <alignment/>
    </xf>
    <xf numFmtId="1" fontId="4" fillId="0" borderId="59" xfId="0" applyNumberFormat="1" applyFont="1" applyBorder="1" applyAlignment="1">
      <alignment horizontal="center" vertical="top"/>
    </xf>
    <xf numFmtId="1" fontId="4" fillId="0" borderId="60" xfId="0" applyNumberFormat="1" applyFont="1" applyBorder="1" applyAlignment="1">
      <alignment horizontal="center" vertical="top"/>
    </xf>
    <xf numFmtId="165" fontId="0" fillId="0" borderId="61" xfId="17" applyNumberFormat="1" applyBorder="1" applyAlignment="1">
      <alignment/>
    </xf>
    <xf numFmtId="1" fontId="4" fillId="0" borderId="62" xfId="0" applyNumberFormat="1" applyFont="1" applyBorder="1" applyAlignment="1">
      <alignment horizontal="center" vertical="top"/>
    </xf>
    <xf numFmtId="165" fontId="0" fillId="0" borderId="21" xfId="17" applyNumberFormat="1" applyBorder="1" applyAlignment="1">
      <alignment/>
    </xf>
    <xf numFmtId="1" fontId="4" fillId="0" borderId="34" xfId="0" applyNumberFormat="1" applyFont="1" applyBorder="1" applyAlignment="1">
      <alignment horizontal="center" vertical="top"/>
    </xf>
    <xf numFmtId="165" fontId="1" fillId="0" borderId="28" xfId="17" applyNumberFormat="1" applyFont="1" applyBorder="1" applyAlignment="1">
      <alignment horizontal="right"/>
    </xf>
    <xf numFmtId="3" fontId="4" fillId="0" borderId="26" xfId="0" applyNumberFormat="1" applyFont="1" applyBorder="1" applyAlignment="1">
      <alignment horizontal="center"/>
    </xf>
    <xf numFmtId="1" fontId="4" fillId="0" borderId="33" xfId="0" applyNumberFormat="1" applyFont="1" applyBorder="1" applyAlignment="1">
      <alignment horizontal="center" vertical="top"/>
    </xf>
    <xf numFmtId="3" fontId="4" fillId="0" borderId="33" xfId="0" applyNumberFormat="1" applyFont="1" applyBorder="1" applyAlignment="1">
      <alignment wrapText="1"/>
    </xf>
    <xf numFmtId="3" fontId="0" fillId="0" borderId="33" xfId="0" applyNumberFormat="1" applyBorder="1" applyAlignment="1">
      <alignment/>
    </xf>
    <xf numFmtId="3" fontId="4" fillId="0" borderId="34" xfId="0" applyNumberFormat="1" applyFont="1" applyBorder="1" applyAlignment="1">
      <alignment wrapText="1"/>
    </xf>
    <xf numFmtId="165" fontId="0" fillId="0" borderId="21" xfId="17" applyNumberFormat="1" applyFont="1" applyBorder="1" applyAlignment="1">
      <alignment/>
    </xf>
    <xf numFmtId="1" fontId="10" fillId="0" borderId="32" xfId="0" applyNumberFormat="1" applyFont="1" applyBorder="1" applyAlignment="1">
      <alignment horizontal="center" vertical="top"/>
    </xf>
    <xf numFmtId="165" fontId="0" fillId="0" borderId="23" xfId="17" applyNumberFormat="1" applyFont="1" applyBorder="1" applyAlignment="1">
      <alignment/>
    </xf>
    <xf numFmtId="0" fontId="4" fillId="0" borderId="42" xfId="0" applyNumberFormat="1" applyFont="1" applyBorder="1" applyAlignment="1">
      <alignment horizontal="center" vertical="top"/>
    </xf>
    <xf numFmtId="3" fontId="4" fillId="0" borderId="42" xfId="0" applyNumberFormat="1" applyFont="1" applyBorder="1" applyAlignment="1">
      <alignment horizontal="center" vertical="top"/>
    </xf>
    <xf numFmtId="0" fontId="4" fillId="0" borderId="20" xfId="0" applyNumberFormat="1" applyFont="1" applyBorder="1" applyAlignment="1">
      <alignment horizontal="center" vertical="top"/>
    </xf>
    <xf numFmtId="1" fontId="10" fillId="0" borderId="24" xfId="0" applyNumberFormat="1" applyFont="1" applyBorder="1" applyAlignment="1">
      <alignment horizontal="center" vertical="top"/>
    </xf>
    <xf numFmtId="1" fontId="4" fillId="0" borderId="34" xfId="0" applyNumberFormat="1" applyFont="1" applyBorder="1" applyAlignment="1">
      <alignment horizontal="center" vertical="top"/>
    </xf>
    <xf numFmtId="3" fontId="0" fillId="0" borderId="17" xfId="17" applyNumberFormat="1" applyFont="1" applyBorder="1" applyAlignment="1">
      <alignment horizontal="center"/>
    </xf>
    <xf numFmtId="3" fontId="0" fillId="0" borderId="49" xfId="17" applyNumberFormat="1" applyFont="1" applyBorder="1" applyAlignment="1">
      <alignment horizontal="center"/>
    </xf>
    <xf numFmtId="3" fontId="0" fillId="0" borderId="58" xfId="17" applyNumberFormat="1" applyFont="1" applyBorder="1" applyAlignment="1">
      <alignment horizontal="center"/>
    </xf>
    <xf numFmtId="165" fontId="0" fillId="0" borderId="28" xfId="17" applyNumberFormat="1" applyFont="1" applyBorder="1" applyAlignment="1">
      <alignment horizontal="center"/>
    </xf>
    <xf numFmtId="1" fontId="4" fillId="0" borderId="32" xfId="0" applyNumberFormat="1" applyFont="1" applyBorder="1" applyAlignment="1">
      <alignment horizontal="center" vertical="top"/>
    </xf>
    <xf numFmtId="3" fontId="1" fillId="0" borderId="3" xfId="17" applyNumberFormat="1" applyFont="1" applyBorder="1" applyAlignment="1">
      <alignment/>
    </xf>
    <xf numFmtId="3" fontId="0" fillId="0" borderId="28" xfId="17" applyNumberFormat="1" applyBorder="1" applyAlignment="1">
      <alignment/>
    </xf>
    <xf numFmtId="3" fontId="0" fillId="0" borderId="28" xfId="17" applyNumberFormat="1" applyFont="1" applyBorder="1" applyAlignment="1">
      <alignment horizontal="right"/>
    </xf>
    <xf numFmtId="3" fontId="1" fillId="0" borderId="41" xfId="17" applyNumberFormat="1" applyFont="1" applyBorder="1" applyAlignment="1">
      <alignment/>
    </xf>
    <xf numFmtId="3" fontId="0" fillId="0" borderId="19" xfId="17" applyNumberFormat="1" applyFont="1" applyBorder="1" applyAlignment="1">
      <alignment horizontal="right"/>
    </xf>
    <xf numFmtId="3" fontId="0" fillId="0" borderId="48" xfId="17" applyNumberFormat="1" applyBorder="1" applyAlignment="1">
      <alignment/>
    </xf>
    <xf numFmtId="3" fontId="1" fillId="0" borderId="52" xfId="17" applyNumberFormat="1" applyFont="1" applyBorder="1" applyAlignment="1">
      <alignment/>
    </xf>
    <xf numFmtId="3" fontId="0" fillId="0" borderId="19" xfId="17" applyNumberFormat="1" applyBorder="1" applyAlignment="1">
      <alignment/>
    </xf>
    <xf numFmtId="3" fontId="0" fillId="0" borderId="55" xfId="17" applyNumberFormat="1" applyBorder="1" applyAlignment="1">
      <alignment/>
    </xf>
    <xf numFmtId="3" fontId="0" fillId="0" borderId="61" xfId="17" applyNumberFormat="1" applyBorder="1" applyAlignment="1">
      <alignment/>
    </xf>
    <xf numFmtId="3" fontId="0" fillId="0" borderId="21" xfId="17" applyNumberFormat="1" applyBorder="1" applyAlignment="1">
      <alignment/>
    </xf>
    <xf numFmtId="3" fontId="1" fillId="0" borderId="41" xfId="17" applyNumberFormat="1" applyFont="1" applyBorder="1" applyAlignment="1">
      <alignment horizontal="right"/>
    </xf>
    <xf numFmtId="3" fontId="0" fillId="0" borderId="21" xfId="17" applyNumberFormat="1" applyFont="1" applyBorder="1" applyAlignment="1">
      <alignment/>
    </xf>
    <xf numFmtId="3" fontId="0" fillId="0" borderId="23" xfId="17" applyNumberFormat="1" applyFont="1" applyBorder="1" applyAlignment="1">
      <alignment/>
    </xf>
    <xf numFmtId="3" fontId="0" fillId="0" borderId="21" xfId="17" applyNumberFormat="1" applyFont="1" applyBorder="1" applyAlignment="1">
      <alignment horizontal="right"/>
    </xf>
    <xf numFmtId="3" fontId="0" fillId="0" borderId="28" xfId="17" applyNumberFormat="1" applyBorder="1" applyAlignment="1">
      <alignment horizontal="right"/>
    </xf>
    <xf numFmtId="3" fontId="8" fillId="0" borderId="40" xfId="0" applyNumberFormat="1" applyFont="1" applyBorder="1" applyAlignment="1">
      <alignment horizontal="center" vertical="center"/>
    </xf>
    <xf numFmtId="3" fontId="10" fillId="0" borderId="24" xfId="0" applyNumberFormat="1" applyFont="1" applyBorder="1" applyAlignment="1">
      <alignment horizontal="center" vertical="center"/>
    </xf>
    <xf numFmtId="3" fontId="10" fillId="0" borderId="25" xfId="0" applyNumberFormat="1" applyFont="1" applyBorder="1" applyAlignment="1">
      <alignment horizontal="left" vertical="center" wrapText="1"/>
    </xf>
    <xf numFmtId="3" fontId="10" fillId="0" borderId="63" xfId="0" applyNumberFormat="1" applyFont="1" applyBorder="1" applyAlignment="1">
      <alignment horizontal="right" vertical="center" wrapText="1"/>
    </xf>
    <xf numFmtId="3" fontId="4" fillId="0" borderId="32" xfId="0" applyNumberFormat="1" applyFont="1" applyBorder="1" applyAlignment="1">
      <alignment wrapText="1"/>
    </xf>
    <xf numFmtId="3" fontId="4" fillId="0" borderId="27" xfId="0" applyNumberFormat="1" applyFont="1" applyBorder="1" applyAlignment="1">
      <alignment/>
    </xf>
    <xf numFmtId="3" fontId="0" fillId="0" borderId="49" xfId="17" applyNumberFormat="1" applyFont="1" applyBorder="1" applyAlignment="1">
      <alignment/>
    </xf>
    <xf numFmtId="3" fontId="4" fillId="0" borderId="27" xfId="0" applyNumberFormat="1" applyFont="1" applyBorder="1" applyAlignment="1">
      <alignment horizontal="left" vertical="center" wrapText="1"/>
    </xf>
    <xf numFmtId="3" fontId="4" fillId="0" borderId="32" xfId="0" applyNumberFormat="1" applyFont="1" applyBorder="1" applyAlignment="1">
      <alignment wrapText="1"/>
    </xf>
    <xf numFmtId="3" fontId="4" fillId="0" borderId="34" xfId="0" applyNumberFormat="1" applyFont="1" applyBorder="1" applyAlignment="1">
      <alignment/>
    </xf>
    <xf numFmtId="1" fontId="10" fillId="0" borderId="64" xfId="0" applyNumberFormat="1" applyFont="1" applyBorder="1" applyAlignment="1">
      <alignment horizontal="center" vertical="top"/>
    </xf>
    <xf numFmtId="1" fontId="4" fillId="0" borderId="25" xfId="0" applyNumberFormat="1" applyFont="1" applyBorder="1" applyAlignment="1">
      <alignment horizontal="center" vertical="top"/>
    </xf>
    <xf numFmtId="3" fontId="0" fillId="0" borderId="23" xfId="17" applyNumberFormat="1" applyFont="1" applyBorder="1" applyAlignment="1">
      <alignment horizontal="right"/>
    </xf>
    <xf numFmtId="3" fontId="4" fillId="0" borderId="50" xfId="0" applyNumberFormat="1" applyFont="1" applyBorder="1" applyAlignment="1">
      <alignment wrapText="1"/>
    </xf>
    <xf numFmtId="3" fontId="4" fillId="0" borderId="50" xfId="0" applyNumberFormat="1" applyFont="1" applyBorder="1" applyAlignment="1">
      <alignment/>
    </xf>
    <xf numFmtId="3" fontId="0" fillId="0" borderId="23" xfId="17" applyNumberFormat="1" applyBorder="1" applyAlignment="1">
      <alignment/>
    </xf>
    <xf numFmtId="3" fontId="1" fillId="0" borderId="41" xfId="17" applyNumberFormat="1" applyFont="1" applyBorder="1" applyAlignment="1">
      <alignment/>
    </xf>
    <xf numFmtId="1" fontId="10" fillId="0" borderId="65" xfId="0" applyNumberFormat="1" applyFont="1" applyBorder="1" applyAlignment="1">
      <alignment horizontal="center" vertical="top"/>
    </xf>
    <xf numFmtId="3" fontId="0" fillId="0" borderId="28" xfId="17" applyNumberFormat="1" applyFont="1" applyBorder="1" applyAlignment="1">
      <alignment horizontal="right"/>
    </xf>
    <xf numFmtId="1" fontId="10" fillId="0" borderId="18" xfId="0" applyNumberFormat="1" applyFont="1" applyBorder="1" applyAlignment="1">
      <alignment horizontal="center" vertical="top"/>
    </xf>
    <xf numFmtId="3" fontId="0" fillId="0" borderId="30" xfId="17" applyNumberFormat="1" applyBorder="1" applyAlignment="1">
      <alignment/>
    </xf>
    <xf numFmtId="3" fontId="4" fillId="0" borderId="27" xfId="0" applyNumberFormat="1" applyFont="1" applyBorder="1" applyAlignment="1">
      <alignment horizontal="right" vertical="center" wrapText="1"/>
    </xf>
    <xf numFmtId="0" fontId="4" fillId="0" borderId="34" xfId="0" applyNumberFormat="1" applyFont="1" applyBorder="1" applyAlignment="1">
      <alignment horizontal="center" vertical="center"/>
    </xf>
    <xf numFmtId="3" fontId="4" fillId="0" borderId="34" xfId="0" applyNumberFormat="1" applyFont="1" applyBorder="1" applyAlignment="1">
      <alignment horizontal="center" vertical="center"/>
    </xf>
    <xf numFmtId="3" fontId="4" fillId="0" borderId="34" xfId="0" applyNumberFormat="1" applyFont="1" applyBorder="1" applyAlignment="1">
      <alignment horizontal="left" vertical="center" wrapText="1"/>
    </xf>
    <xf numFmtId="3" fontId="4" fillId="0" borderId="34" xfId="0" applyNumberFormat="1" applyFont="1" applyBorder="1" applyAlignment="1">
      <alignment horizontal="right" vertical="center" wrapText="1"/>
    </xf>
    <xf numFmtId="3" fontId="1" fillId="0" borderId="41" xfId="17" applyNumberFormat="1" applyFont="1" applyBorder="1" applyAlignment="1">
      <alignment/>
    </xf>
    <xf numFmtId="3" fontId="8" fillId="0" borderId="9" xfId="0" applyNumberFormat="1" applyFont="1" applyBorder="1" applyAlignment="1">
      <alignment horizontal="center" vertical="center"/>
    </xf>
    <xf numFmtId="3" fontId="8" fillId="0" borderId="22" xfId="0" applyNumberFormat="1" applyFont="1" applyBorder="1" applyAlignment="1">
      <alignment horizontal="center" vertical="center"/>
    </xf>
    <xf numFmtId="3" fontId="4" fillId="0" borderId="32" xfId="0" applyNumberFormat="1" applyFont="1" applyBorder="1" applyAlignment="1">
      <alignment horizontal="center" vertical="center"/>
    </xf>
    <xf numFmtId="3" fontId="4" fillId="0" borderId="32" xfId="0" applyNumberFormat="1" applyFont="1" applyBorder="1" applyAlignment="1">
      <alignment horizontal="left" vertical="center" wrapText="1"/>
    </xf>
    <xf numFmtId="3" fontId="8" fillId="0" borderId="18" xfId="0" applyNumberFormat="1" applyFont="1" applyBorder="1" applyAlignment="1">
      <alignment horizontal="center" vertical="center"/>
    </xf>
    <xf numFmtId="3" fontId="4" fillId="0" borderId="30" xfId="0" applyNumberFormat="1" applyFont="1" applyBorder="1" applyAlignment="1">
      <alignment horizontal="center" vertical="center"/>
    </xf>
    <xf numFmtId="3" fontId="4" fillId="0" borderId="30" xfId="0" applyNumberFormat="1" applyFont="1" applyBorder="1" applyAlignment="1">
      <alignment horizontal="left" vertical="center" wrapText="1"/>
    </xf>
    <xf numFmtId="3" fontId="4" fillId="0" borderId="66" xfId="0" applyNumberFormat="1" applyFont="1" applyBorder="1" applyAlignment="1">
      <alignment horizontal="right" vertical="center" wrapText="1"/>
    </xf>
    <xf numFmtId="3" fontId="8" fillId="0" borderId="43" xfId="0" applyNumberFormat="1" applyFont="1" applyBorder="1" applyAlignment="1">
      <alignment horizontal="center" vertical="center"/>
    </xf>
    <xf numFmtId="3" fontId="0" fillId="0" borderId="21" xfId="17" applyNumberFormat="1" applyFont="1" applyBorder="1" applyAlignment="1">
      <alignment/>
    </xf>
    <xf numFmtId="3" fontId="8" fillId="0" borderId="8" xfId="0" applyNumberFormat="1" applyFont="1" applyBorder="1" applyAlignment="1">
      <alignment horizontal="center" vertical="center"/>
    </xf>
    <xf numFmtId="3" fontId="0" fillId="0" borderId="66" xfId="17" applyNumberFormat="1" applyBorder="1" applyAlignment="1">
      <alignment/>
    </xf>
    <xf numFmtId="3" fontId="4" fillId="0" borderId="8" xfId="0" applyNumberFormat="1" applyFont="1" applyBorder="1" applyAlignment="1">
      <alignment horizontal="center"/>
    </xf>
    <xf numFmtId="3" fontId="0" fillId="0" borderId="66" xfId="17" applyNumberFormat="1" applyFont="1" applyBorder="1" applyAlignment="1">
      <alignment horizontal="right"/>
    </xf>
    <xf numFmtId="3" fontId="10" fillId="0" borderId="30" xfId="0" applyNumberFormat="1" applyFont="1" applyBorder="1" applyAlignment="1">
      <alignment horizontal="center"/>
    </xf>
    <xf numFmtId="3" fontId="0" fillId="0" borderId="31" xfId="17" applyNumberFormat="1" applyFont="1" applyBorder="1" applyAlignment="1">
      <alignment horizontal="right"/>
    </xf>
    <xf numFmtId="3" fontId="4" fillId="0" borderId="1" xfId="0" applyNumberFormat="1" applyFont="1" applyBorder="1" applyAlignment="1">
      <alignment horizontal="center"/>
    </xf>
    <xf numFmtId="1" fontId="10" fillId="0" borderId="44" xfId="0" applyNumberFormat="1" applyFont="1" applyBorder="1" applyAlignment="1">
      <alignment horizontal="center" vertical="top"/>
    </xf>
    <xf numFmtId="1" fontId="10" fillId="0" borderId="14" xfId="0" applyNumberFormat="1" applyFont="1" applyBorder="1" applyAlignment="1">
      <alignment horizontal="center" vertical="top"/>
    </xf>
    <xf numFmtId="3" fontId="13" fillId="0" borderId="1" xfId="0" applyNumberFormat="1" applyFont="1" applyBorder="1" applyAlignment="1">
      <alignment horizontal="center" wrapText="1"/>
    </xf>
    <xf numFmtId="3" fontId="10" fillId="0" borderId="1" xfId="0" applyNumberFormat="1" applyFont="1" applyBorder="1" applyAlignment="1">
      <alignment/>
    </xf>
    <xf numFmtId="3" fontId="1" fillId="0" borderId="1" xfId="17" applyNumberFormat="1" applyFont="1" applyBorder="1" applyAlignment="1">
      <alignment/>
    </xf>
    <xf numFmtId="0" fontId="0" fillId="0" borderId="67" xfId="0" applyBorder="1" applyAlignment="1">
      <alignment/>
    </xf>
    <xf numFmtId="0" fontId="0" fillId="0" borderId="68" xfId="0" applyBorder="1" applyAlignment="1">
      <alignment/>
    </xf>
    <xf numFmtId="0" fontId="17" fillId="0" borderId="68" xfId="0" applyFont="1" applyBorder="1" applyAlignment="1">
      <alignment horizontal="center"/>
    </xf>
    <xf numFmtId="0" fontId="0" fillId="0" borderId="69" xfId="0" applyBorder="1" applyAlignment="1">
      <alignment/>
    </xf>
    <xf numFmtId="0" fontId="0" fillId="0" borderId="38" xfId="0" applyBorder="1" applyAlignment="1">
      <alignment/>
    </xf>
    <xf numFmtId="0" fontId="14" fillId="0" borderId="38" xfId="0" applyFont="1" applyBorder="1" applyAlignment="1">
      <alignment horizontal="center"/>
    </xf>
    <xf numFmtId="3" fontId="1" fillId="0" borderId="68" xfId="0" applyNumberFormat="1" applyFont="1" applyBorder="1" applyAlignment="1">
      <alignment wrapText="1"/>
    </xf>
    <xf numFmtId="3" fontId="1" fillId="0" borderId="70" xfId="0" applyNumberFormat="1" applyFont="1" applyBorder="1" applyAlignment="1">
      <alignment wrapText="1"/>
    </xf>
    <xf numFmtId="3" fontId="1" fillId="0" borderId="38" xfId="0" applyNumberFormat="1" applyFont="1" applyBorder="1" applyAlignment="1">
      <alignment/>
    </xf>
    <xf numFmtId="3" fontId="1" fillId="0" borderId="55" xfId="0" applyNumberFormat="1" applyFont="1" applyBorder="1" applyAlignment="1">
      <alignment/>
    </xf>
    <xf numFmtId="0" fontId="18" fillId="0" borderId="0" xfId="0" applyFont="1" applyAlignment="1">
      <alignment/>
    </xf>
    <xf numFmtId="0" fontId="0" fillId="0" borderId="24" xfId="0" applyBorder="1" applyAlignment="1">
      <alignment/>
    </xf>
    <xf numFmtId="0" fontId="0" fillId="0" borderId="3" xfId="0" applyBorder="1" applyAlignment="1">
      <alignment/>
    </xf>
    <xf numFmtId="0" fontId="0" fillId="0" borderId="64" xfId="0" applyBorder="1" applyAlignment="1">
      <alignment/>
    </xf>
    <xf numFmtId="0" fontId="17" fillId="0" borderId="3" xfId="0" applyFont="1" applyBorder="1" applyAlignment="1">
      <alignment horizontal="center"/>
    </xf>
    <xf numFmtId="3" fontId="1" fillId="0" borderId="64" xfId="0" applyNumberFormat="1" applyFont="1" applyBorder="1" applyAlignment="1">
      <alignment wrapText="1"/>
    </xf>
    <xf numFmtId="3" fontId="1" fillId="0" borderId="3" xfId="0" applyNumberFormat="1" applyFont="1" applyBorder="1" applyAlignment="1">
      <alignment wrapText="1"/>
    </xf>
    <xf numFmtId="3" fontId="1" fillId="0" borderId="3" xfId="0" applyNumberFormat="1" applyFont="1" applyBorder="1" applyAlignment="1">
      <alignment/>
    </xf>
    <xf numFmtId="0" fontId="14" fillId="0" borderId="56" xfId="0" applyFont="1" applyBorder="1" applyAlignment="1">
      <alignment horizontal="center"/>
    </xf>
    <xf numFmtId="0" fontId="0" fillId="0" borderId="56" xfId="0" applyBorder="1" applyAlignment="1">
      <alignment/>
    </xf>
    <xf numFmtId="1" fontId="10" fillId="0" borderId="12" xfId="0" applyNumberFormat="1" applyFont="1" applyBorder="1" applyAlignment="1">
      <alignment horizontal="center" vertical="top"/>
    </xf>
    <xf numFmtId="1" fontId="10" fillId="0" borderId="3" xfId="0" applyNumberFormat="1" applyFont="1" applyBorder="1" applyAlignment="1">
      <alignment horizontal="center" vertical="top"/>
    </xf>
    <xf numFmtId="3" fontId="10" fillId="0" borderId="25" xfId="0" applyNumberFormat="1" applyFont="1" applyBorder="1" applyAlignment="1">
      <alignment horizontal="center" vertical="center"/>
    </xf>
    <xf numFmtId="3" fontId="10" fillId="0" borderId="25" xfId="0" applyNumberFormat="1" applyFont="1" applyBorder="1" applyAlignment="1">
      <alignment horizontal="center" vertical="center" wrapText="1"/>
    </xf>
    <xf numFmtId="3" fontId="10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3" fontId="4" fillId="0" borderId="27" xfId="0" applyNumberFormat="1" applyFont="1" applyBorder="1" applyAlignment="1">
      <alignment horizontal="right" wrapText="1"/>
    </xf>
    <xf numFmtId="3" fontId="4" fillId="0" borderId="32" xfId="0" applyNumberFormat="1" applyFont="1" applyBorder="1" applyAlignment="1">
      <alignment horizontal="center" vertical="top"/>
    </xf>
    <xf numFmtId="3" fontId="10" fillId="0" borderId="32" xfId="0" applyNumberFormat="1" applyFont="1" applyBorder="1" applyAlignment="1">
      <alignment wrapText="1"/>
    </xf>
    <xf numFmtId="3" fontId="10" fillId="0" borderId="32" xfId="0" applyNumberFormat="1" applyFont="1" applyBorder="1" applyAlignment="1">
      <alignment/>
    </xf>
    <xf numFmtId="3" fontId="1" fillId="0" borderId="23" xfId="17" applyNumberFormat="1" applyFont="1" applyBorder="1" applyAlignment="1">
      <alignment/>
    </xf>
    <xf numFmtId="3" fontId="4" fillId="0" borderId="28" xfId="0" applyNumberFormat="1" applyFont="1" applyBorder="1" applyAlignment="1">
      <alignment/>
    </xf>
    <xf numFmtId="0" fontId="17" fillId="0" borderId="0" xfId="0" applyFont="1" applyAlignment="1">
      <alignment horizontal="center" vertical="center"/>
    </xf>
    <xf numFmtId="3" fontId="10" fillId="0" borderId="63" xfId="0" applyNumberFormat="1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/>
    </xf>
    <xf numFmtId="0" fontId="1" fillId="0" borderId="9" xfId="0" applyFont="1" applyBorder="1" applyAlignment="1">
      <alignment/>
    </xf>
    <xf numFmtId="3" fontId="10" fillId="0" borderId="22" xfId="0" applyNumberFormat="1" applyFont="1" applyBorder="1" applyAlignment="1">
      <alignment wrapText="1"/>
    </xf>
    <xf numFmtId="3" fontId="1" fillId="0" borderId="23" xfId="17" applyNumberFormat="1" applyFont="1" applyBorder="1" applyAlignment="1">
      <alignment horizontal="right"/>
    </xf>
    <xf numFmtId="1" fontId="10" fillId="0" borderId="33" xfId="0" applyNumberFormat="1" applyFont="1" applyBorder="1" applyAlignment="1">
      <alignment horizontal="center" vertical="top"/>
    </xf>
    <xf numFmtId="3" fontId="0" fillId="0" borderId="71" xfId="17" applyNumberFormat="1" applyBorder="1" applyAlignment="1">
      <alignment/>
    </xf>
    <xf numFmtId="3" fontId="1" fillId="0" borderId="49" xfId="17" applyNumberFormat="1" applyFont="1" applyBorder="1" applyAlignment="1">
      <alignment/>
    </xf>
    <xf numFmtId="3" fontId="10" fillId="0" borderId="9" xfId="0" applyNumberFormat="1" applyFont="1" applyBorder="1" applyAlignment="1">
      <alignment horizontal="center" vertical="center"/>
    </xf>
    <xf numFmtId="3" fontId="8" fillId="0" borderId="32" xfId="0" applyNumberFormat="1" applyFont="1" applyBorder="1" applyAlignment="1">
      <alignment horizontal="center" vertical="center"/>
    </xf>
    <xf numFmtId="3" fontId="10" fillId="0" borderId="32" xfId="0" applyNumberFormat="1" applyFont="1" applyBorder="1" applyAlignment="1">
      <alignment horizontal="left" vertical="center" wrapText="1"/>
    </xf>
    <xf numFmtId="3" fontId="10" fillId="0" borderId="0" xfId="0" applyNumberFormat="1" applyFont="1" applyBorder="1" applyAlignment="1">
      <alignment horizontal="right" vertical="center" wrapText="1"/>
    </xf>
    <xf numFmtId="3" fontId="1" fillId="0" borderId="23" xfId="17" applyNumberFormat="1" applyFont="1" applyBorder="1" applyAlignment="1">
      <alignment/>
    </xf>
    <xf numFmtId="0" fontId="14" fillId="0" borderId="0" xfId="0" applyFont="1" applyAlignment="1">
      <alignment/>
    </xf>
    <xf numFmtId="3" fontId="4" fillId="0" borderId="27" xfId="0" applyNumberFormat="1" applyFont="1" applyBorder="1" applyAlignment="1">
      <alignment horizontal="center" vertical="top"/>
    </xf>
    <xf numFmtId="0" fontId="4" fillId="0" borderId="27" xfId="0" applyNumberFormat="1" applyFont="1" applyBorder="1" applyAlignment="1">
      <alignment wrapText="1"/>
    </xf>
    <xf numFmtId="3" fontId="8" fillId="0" borderId="39" xfId="0" applyNumberFormat="1" applyFont="1" applyBorder="1" applyAlignment="1">
      <alignment horizontal="center" vertical="center"/>
    </xf>
    <xf numFmtId="3" fontId="10" fillId="0" borderId="34" xfId="0" applyNumberFormat="1" applyFont="1" applyBorder="1" applyAlignment="1">
      <alignment wrapText="1"/>
    </xf>
    <xf numFmtId="0" fontId="1" fillId="0" borderId="39" xfId="0" applyFont="1" applyBorder="1" applyAlignment="1">
      <alignment horizontal="center"/>
    </xf>
    <xf numFmtId="3" fontId="8" fillId="0" borderId="53" xfId="0" applyNumberFormat="1" applyFont="1" applyBorder="1" applyAlignment="1">
      <alignment horizontal="center" vertical="center"/>
    </xf>
    <xf numFmtId="0" fontId="1" fillId="0" borderId="43" xfId="0" applyFont="1" applyBorder="1" applyAlignment="1">
      <alignment/>
    </xf>
    <xf numFmtId="3" fontId="8" fillId="0" borderId="11" xfId="0" applyNumberFormat="1" applyFont="1" applyBorder="1" applyAlignment="1">
      <alignment horizontal="center" vertical="center"/>
    </xf>
    <xf numFmtId="3" fontId="8" fillId="0" borderId="54" xfId="0" applyNumberFormat="1" applyFont="1" applyBorder="1" applyAlignment="1">
      <alignment horizontal="center" vertical="center"/>
    </xf>
    <xf numFmtId="3" fontId="10" fillId="0" borderId="69" xfId="0" applyNumberFormat="1" applyFont="1" applyBorder="1" applyAlignment="1">
      <alignment horizontal="center"/>
    </xf>
    <xf numFmtId="0" fontId="17" fillId="0" borderId="39" xfId="0" applyFont="1" applyBorder="1" applyAlignment="1">
      <alignment horizontal="center"/>
    </xf>
    <xf numFmtId="0" fontId="17" fillId="0" borderId="37" xfId="0" applyFont="1" applyBorder="1" applyAlignment="1">
      <alignment horizontal="center"/>
    </xf>
    <xf numFmtId="3" fontId="10" fillId="0" borderId="67" xfId="0" applyNumberFormat="1" applyFont="1" applyBorder="1" applyAlignment="1">
      <alignment horizontal="center"/>
    </xf>
    <xf numFmtId="1" fontId="10" fillId="0" borderId="68" xfId="0" applyNumberFormat="1" applyFont="1" applyBorder="1" applyAlignment="1">
      <alignment horizontal="center" vertical="top"/>
    </xf>
    <xf numFmtId="3" fontId="10" fillId="0" borderId="68" xfId="0" applyNumberFormat="1" applyFont="1" applyBorder="1" applyAlignment="1">
      <alignment wrapText="1"/>
    </xf>
    <xf numFmtId="3" fontId="8" fillId="0" borderId="68" xfId="0" applyNumberFormat="1" applyFont="1" applyBorder="1" applyAlignment="1">
      <alignment horizontal="center" vertical="center"/>
    </xf>
    <xf numFmtId="3" fontId="10" fillId="0" borderId="68" xfId="0" applyNumberFormat="1" applyFont="1" applyBorder="1" applyAlignment="1">
      <alignment horizontal="left" vertical="center" wrapText="1"/>
    </xf>
    <xf numFmtId="0" fontId="1" fillId="0" borderId="40" xfId="0" applyFont="1" applyBorder="1" applyAlignment="1">
      <alignment horizontal="center" wrapText="1"/>
    </xf>
    <xf numFmtId="3" fontId="0" fillId="0" borderId="30" xfId="0" applyNumberFormat="1" applyBorder="1" applyAlignment="1">
      <alignment/>
    </xf>
    <xf numFmtId="3" fontId="0" fillId="0" borderId="34" xfId="0" applyNumberFormat="1" applyBorder="1" applyAlignment="1">
      <alignment/>
    </xf>
    <xf numFmtId="3" fontId="10" fillId="0" borderId="40" xfId="0" applyNumberFormat="1" applyFont="1" applyBorder="1" applyAlignment="1">
      <alignment wrapText="1"/>
    </xf>
    <xf numFmtId="3" fontId="0" fillId="0" borderId="42" xfId="0" applyNumberFormat="1" applyBorder="1" applyAlignment="1">
      <alignment/>
    </xf>
    <xf numFmtId="0" fontId="4" fillId="0" borderId="32" xfId="0" applyNumberFormat="1" applyFont="1" applyBorder="1" applyAlignment="1">
      <alignment horizontal="center" vertical="top"/>
    </xf>
    <xf numFmtId="0" fontId="4" fillId="0" borderId="27" xfId="0" applyNumberFormat="1" applyFont="1" applyBorder="1" applyAlignment="1">
      <alignment horizontal="center" vertical="top"/>
    </xf>
    <xf numFmtId="3" fontId="0" fillId="0" borderId="18" xfId="17" applyNumberFormat="1" applyFont="1" applyBorder="1" applyAlignment="1">
      <alignment horizontal="right"/>
    </xf>
    <xf numFmtId="3" fontId="1" fillId="0" borderId="40" xfId="17" applyNumberFormat="1" applyFont="1" applyBorder="1" applyAlignment="1">
      <alignment horizontal="right"/>
    </xf>
    <xf numFmtId="3" fontId="1" fillId="0" borderId="72" xfId="17" applyNumberFormat="1" applyFont="1" applyBorder="1" applyAlignment="1">
      <alignment horizontal="right"/>
    </xf>
    <xf numFmtId="3" fontId="0" fillId="0" borderId="20" xfId="17" applyNumberFormat="1" applyFont="1" applyBorder="1" applyAlignment="1">
      <alignment horizontal="right"/>
    </xf>
    <xf numFmtId="3" fontId="0" fillId="0" borderId="42" xfId="17" applyNumberFormat="1" applyBorder="1" applyAlignment="1">
      <alignment horizontal="right"/>
    </xf>
    <xf numFmtId="3" fontId="0" fillId="0" borderId="18" xfId="17" applyNumberFormat="1" applyBorder="1" applyAlignment="1">
      <alignment horizontal="right"/>
    </xf>
    <xf numFmtId="3" fontId="1" fillId="0" borderId="24" xfId="17" applyNumberFormat="1" applyFont="1" applyBorder="1" applyAlignment="1">
      <alignment horizontal="right"/>
    </xf>
    <xf numFmtId="3" fontId="1" fillId="0" borderId="20" xfId="17" applyNumberFormat="1" applyFont="1" applyBorder="1" applyAlignment="1">
      <alignment horizontal="right"/>
    </xf>
    <xf numFmtId="3" fontId="0" fillId="0" borderId="42" xfId="17" applyNumberFormat="1" applyFont="1" applyBorder="1" applyAlignment="1">
      <alignment horizontal="right"/>
    </xf>
    <xf numFmtId="3" fontId="1" fillId="0" borderId="40" xfId="17" applyNumberFormat="1" applyFont="1" applyBorder="1" applyAlignment="1">
      <alignment horizontal="right"/>
    </xf>
    <xf numFmtId="3" fontId="0" fillId="0" borderId="20" xfId="17" applyNumberFormat="1" applyBorder="1" applyAlignment="1">
      <alignment horizontal="right"/>
    </xf>
    <xf numFmtId="3" fontId="0" fillId="0" borderId="73" xfId="17" applyNumberFormat="1" applyBorder="1" applyAlignment="1">
      <alignment horizontal="right"/>
    </xf>
    <xf numFmtId="3" fontId="0" fillId="0" borderId="20" xfId="17" applyNumberFormat="1" applyFont="1" applyBorder="1" applyAlignment="1">
      <alignment horizontal="right"/>
    </xf>
    <xf numFmtId="3" fontId="0" fillId="0" borderId="42" xfId="17" applyNumberFormat="1" applyFont="1" applyBorder="1" applyAlignment="1">
      <alignment horizontal="right"/>
    </xf>
    <xf numFmtId="3" fontId="0" fillId="0" borderId="22" xfId="17" applyNumberFormat="1" applyBorder="1" applyAlignment="1">
      <alignment horizontal="right"/>
    </xf>
    <xf numFmtId="3" fontId="0" fillId="0" borderId="27" xfId="17" applyNumberFormat="1" applyBorder="1" applyAlignment="1">
      <alignment horizontal="right"/>
    </xf>
    <xf numFmtId="3" fontId="1" fillId="0" borderId="25" xfId="0" applyNumberFormat="1" applyFont="1" applyBorder="1" applyAlignment="1">
      <alignment/>
    </xf>
    <xf numFmtId="3" fontId="1" fillId="0" borderId="20" xfId="17" applyNumberFormat="1" applyFont="1" applyBorder="1" applyAlignment="1">
      <alignment horizontal="right"/>
    </xf>
    <xf numFmtId="3" fontId="0" fillId="0" borderId="30" xfId="17" applyNumberFormat="1" applyBorder="1" applyAlignment="1">
      <alignment horizontal="right"/>
    </xf>
    <xf numFmtId="3" fontId="10" fillId="0" borderId="25" xfId="0" applyNumberFormat="1" applyFont="1" applyBorder="1" applyAlignment="1">
      <alignment wrapText="1"/>
    </xf>
    <xf numFmtId="165" fontId="1" fillId="0" borderId="41" xfId="17" applyNumberFormat="1" applyFont="1" applyBorder="1" applyAlignment="1">
      <alignment/>
    </xf>
    <xf numFmtId="165" fontId="1" fillId="0" borderId="17" xfId="17" applyNumberFormat="1" applyFont="1" applyBorder="1" applyAlignment="1">
      <alignment/>
    </xf>
    <xf numFmtId="165" fontId="1" fillId="0" borderId="3" xfId="17" applyNumberFormat="1" applyFont="1" applyBorder="1" applyAlignment="1">
      <alignment/>
    </xf>
    <xf numFmtId="3" fontId="0" fillId="0" borderId="18" xfId="0" applyNumberFormat="1" applyBorder="1" applyAlignment="1">
      <alignment/>
    </xf>
    <xf numFmtId="3" fontId="1" fillId="0" borderId="24" xfId="0" applyNumberFormat="1" applyFont="1" applyBorder="1" applyAlignment="1">
      <alignment/>
    </xf>
    <xf numFmtId="3" fontId="0" fillId="0" borderId="20" xfId="0" applyNumberFormat="1" applyBorder="1" applyAlignment="1">
      <alignment/>
    </xf>
    <xf numFmtId="165" fontId="0" fillId="0" borderId="14" xfId="17" applyNumberFormat="1" applyFont="1" applyBorder="1" applyAlignment="1">
      <alignment/>
    </xf>
    <xf numFmtId="165" fontId="0" fillId="0" borderId="23" xfId="17" applyNumberFormat="1" applyFont="1" applyBorder="1" applyAlignment="1">
      <alignment/>
    </xf>
    <xf numFmtId="165" fontId="0" fillId="0" borderId="17" xfId="17" applyNumberFormat="1" applyFont="1" applyBorder="1" applyAlignment="1">
      <alignment/>
    </xf>
    <xf numFmtId="3" fontId="1" fillId="0" borderId="25" xfId="17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3" fontId="19" fillId="0" borderId="37" xfId="0" applyNumberFormat="1" applyFont="1" applyBorder="1" applyAlignment="1">
      <alignment horizontal="center" wrapText="1"/>
    </xf>
    <xf numFmtId="165" fontId="0" fillId="0" borderId="28" xfId="17" applyNumberFormat="1" applyFont="1" applyBorder="1" applyAlignment="1">
      <alignment/>
    </xf>
    <xf numFmtId="165" fontId="0" fillId="0" borderId="19" xfId="17" applyNumberFormat="1" applyFont="1" applyBorder="1" applyAlignment="1">
      <alignment/>
    </xf>
    <xf numFmtId="165" fontId="0" fillId="0" borderId="21" xfId="17" applyNumberFormat="1" applyFont="1" applyBorder="1" applyAlignment="1">
      <alignment/>
    </xf>
    <xf numFmtId="165" fontId="1" fillId="0" borderId="52" xfId="17" applyNumberFormat="1" applyFont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17" fillId="0" borderId="0" xfId="0" applyFont="1" applyAlignment="1">
      <alignment/>
    </xf>
    <xf numFmtId="3" fontId="0" fillId="0" borderId="73" xfId="0" applyNumberFormat="1" applyBorder="1" applyAlignment="1">
      <alignment/>
    </xf>
    <xf numFmtId="165" fontId="0" fillId="0" borderId="55" xfId="17" applyNumberFormat="1" applyFont="1" applyBorder="1" applyAlignment="1">
      <alignment/>
    </xf>
    <xf numFmtId="3" fontId="1" fillId="0" borderId="25" xfId="17" applyNumberFormat="1" applyFont="1" applyBorder="1" applyAlignment="1">
      <alignment horizontal="right"/>
    </xf>
    <xf numFmtId="165" fontId="1" fillId="0" borderId="63" xfId="17" applyNumberFormat="1" applyFont="1" applyBorder="1" applyAlignment="1">
      <alignment/>
    </xf>
    <xf numFmtId="3" fontId="1" fillId="0" borderId="65" xfId="0" applyNumberFormat="1" applyFont="1" applyBorder="1" applyAlignment="1">
      <alignment/>
    </xf>
    <xf numFmtId="165" fontId="0" fillId="0" borderId="28" xfId="17" applyNumberFormat="1" applyFont="1" applyBorder="1" applyAlignment="1">
      <alignment horizontal="center"/>
    </xf>
    <xf numFmtId="3" fontId="10" fillId="0" borderId="9" xfId="0" applyNumberFormat="1" applyFont="1" applyBorder="1" applyAlignment="1">
      <alignment horizontal="center"/>
    </xf>
    <xf numFmtId="3" fontId="10" fillId="0" borderId="74" xfId="0" applyNumberFormat="1" applyFont="1" applyBorder="1" applyAlignment="1">
      <alignment horizontal="center" vertical="center"/>
    </xf>
    <xf numFmtId="3" fontId="10" fillId="0" borderId="46" xfId="0" applyNumberFormat="1" applyFont="1" applyBorder="1" applyAlignment="1">
      <alignment horizontal="center" vertical="center"/>
    </xf>
    <xf numFmtId="3" fontId="10" fillId="0" borderId="46" xfId="0" applyNumberFormat="1" applyFont="1" applyBorder="1" applyAlignment="1">
      <alignment horizontal="center" vertical="center" wrapText="1"/>
    </xf>
    <xf numFmtId="3" fontId="8" fillId="0" borderId="67" xfId="0" applyNumberFormat="1" applyFont="1" applyBorder="1" applyAlignment="1">
      <alignment horizontal="center" vertical="center"/>
    </xf>
    <xf numFmtId="0" fontId="4" fillId="0" borderId="43" xfId="0" applyNumberFormat="1" applyFont="1" applyBorder="1" applyAlignment="1">
      <alignment horizontal="center" vertical="center"/>
    </xf>
    <xf numFmtId="3" fontId="8" fillId="0" borderId="69" xfId="0" applyNumberFormat="1" applyFont="1" applyBorder="1" applyAlignment="1">
      <alignment horizontal="center" vertical="center"/>
    </xf>
    <xf numFmtId="3" fontId="4" fillId="0" borderId="38" xfId="0" applyNumberFormat="1" applyFont="1" applyBorder="1" applyAlignment="1">
      <alignment horizontal="center" vertical="center"/>
    </xf>
    <xf numFmtId="3" fontId="4" fillId="0" borderId="38" xfId="0" applyNumberFormat="1" applyFont="1" applyBorder="1" applyAlignment="1">
      <alignment horizontal="left" vertical="center" wrapText="1"/>
    </xf>
    <xf numFmtId="3" fontId="0" fillId="0" borderId="38" xfId="0" applyNumberFormat="1" applyBorder="1" applyAlignment="1">
      <alignment/>
    </xf>
    <xf numFmtId="3" fontId="0" fillId="0" borderId="17" xfId="0" applyNumberFormat="1" applyFont="1" applyBorder="1" applyAlignment="1">
      <alignment/>
    </xf>
    <xf numFmtId="3" fontId="1" fillId="0" borderId="64" xfId="17" applyNumberFormat="1" applyFont="1" applyBorder="1" applyAlignment="1">
      <alignment horizontal="right"/>
    </xf>
    <xf numFmtId="3" fontId="1" fillId="0" borderId="65" xfId="17" applyNumberFormat="1" applyFont="1" applyBorder="1" applyAlignment="1">
      <alignment horizontal="right"/>
    </xf>
    <xf numFmtId="3" fontId="20" fillId="0" borderId="51" xfId="0" applyNumberFormat="1" applyFont="1" applyBorder="1" applyAlignment="1">
      <alignment/>
    </xf>
    <xf numFmtId="3" fontId="20" fillId="0" borderId="25" xfId="0" applyNumberFormat="1" applyFont="1" applyBorder="1" applyAlignment="1">
      <alignment horizontal="right" wrapText="1"/>
    </xf>
    <xf numFmtId="3" fontId="20" fillId="0" borderId="50" xfId="0" applyNumberFormat="1" applyFont="1" applyBorder="1" applyAlignment="1">
      <alignment horizontal="right"/>
    </xf>
    <xf numFmtId="3" fontId="1" fillId="0" borderId="46" xfId="0" applyNumberFormat="1" applyFont="1" applyBorder="1" applyAlignment="1">
      <alignment/>
    </xf>
    <xf numFmtId="1" fontId="10" fillId="0" borderId="30" xfId="0" applyNumberFormat="1" applyFont="1" applyBorder="1" applyAlignment="1">
      <alignment horizontal="center" vertical="top"/>
    </xf>
    <xf numFmtId="1" fontId="4" fillId="0" borderId="30" xfId="0" applyNumberFormat="1" applyFont="1" applyBorder="1" applyAlignment="1">
      <alignment horizontal="center" vertical="top"/>
    </xf>
    <xf numFmtId="1" fontId="4" fillId="0" borderId="27" xfId="0" applyNumberFormat="1" applyFont="1" applyBorder="1" applyAlignment="1">
      <alignment horizontal="center" vertical="top"/>
    </xf>
    <xf numFmtId="3" fontId="4" fillId="0" borderId="27" xfId="0" applyNumberFormat="1" applyFont="1" applyBorder="1" applyAlignment="1">
      <alignment wrapText="1"/>
    </xf>
    <xf numFmtId="3" fontId="0" fillId="0" borderId="27" xfId="17" applyNumberFormat="1" applyFont="1" applyBorder="1" applyAlignment="1">
      <alignment horizontal="right"/>
    </xf>
    <xf numFmtId="3" fontId="4" fillId="0" borderId="34" xfId="0" applyNumberFormat="1" applyFont="1" applyBorder="1" applyAlignment="1">
      <alignment wrapText="1"/>
    </xf>
    <xf numFmtId="3" fontId="0" fillId="0" borderId="34" xfId="17" applyNumberFormat="1" applyFont="1" applyBorder="1" applyAlignment="1">
      <alignment horizontal="right"/>
    </xf>
    <xf numFmtId="3" fontId="0" fillId="0" borderId="27" xfId="0" applyNumberFormat="1" applyFont="1" applyBorder="1" applyAlignment="1">
      <alignment/>
    </xf>
    <xf numFmtId="3" fontId="0" fillId="0" borderId="34" xfId="0" applyNumberFormat="1" applyFont="1" applyBorder="1" applyAlignment="1">
      <alignment/>
    </xf>
    <xf numFmtId="3" fontId="1" fillId="0" borderId="32" xfId="17" applyNumberFormat="1" applyFont="1" applyBorder="1" applyAlignment="1">
      <alignment horizontal="right"/>
    </xf>
    <xf numFmtId="3" fontId="1" fillId="0" borderId="32" xfId="17" applyNumberFormat="1" applyFont="1" applyBorder="1" applyAlignment="1">
      <alignment horizontal="right"/>
    </xf>
    <xf numFmtId="3" fontId="1" fillId="0" borderId="33" xfId="0" applyNumberFormat="1" applyFont="1" applyBorder="1" applyAlignment="1">
      <alignment/>
    </xf>
    <xf numFmtId="3" fontId="0" fillId="0" borderId="0" xfId="17" applyNumberFormat="1" applyBorder="1" applyAlignment="1">
      <alignment horizontal="right"/>
    </xf>
    <xf numFmtId="165" fontId="0" fillId="0" borderId="49" xfId="17" applyNumberFormat="1" applyFont="1" applyBorder="1" applyAlignment="1">
      <alignment/>
    </xf>
    <xf numFmtId="3" fontId="20" fillId="0" borderId="50" xfId="17" applyNumberFormat="1" applyFont="1" applyBorder="1" applyAlignment="1">
      <alignment horizontal="right"/>
    </xf>
    <xf numFmtId="3" fontId="10" fillId="0" borderId="32" xfId="0" applyNumberFormat="1" applyFont="1" applyBorder="1" applyAlignment="1">
      <alignment wrapText="1"/>
    </xf>
    <xf numFmtId="3" fontId="1" fillId="0" borderId="34" xfId="0" applyNumberFormat="1" applyFont="1" applyBorder="1" applyAlignment="1">
      <alignment/>
    </xf>
    <xf numFmtId="3" fontId="10" fillId="0" borderId="46" xfId="0" applyNumberFormat="1" applyFont="1" applyBorder="1" applyAlignment="1">
      <alignment wrapText="1"/>
    </xf>
    <xf numFmtId="3" fontId="1" fillId="0" borderId="46" xfId="17" applyNumberFormat="1" applyFont="1" applyBorder="1" applyAlignment="1">
      <alignment horizontal="right"/>
    </xf>
    <xf numFmtId="165" fontId="1" fillId="0" borderId="14" xfId="17" applyNumberFormat="1" applyFont="1" applyBorder="1" applyAlignment="1">
      <alignment/>
    </xf>
    <xf numFmtId="3" fontId="10" fillId="0" borderId="27" xfId="0" applyNumberFormat="1" applyFont="1" applyBorder="1" applyAlignment="1">
      <alignment wrapText="1"/>
    </xf>
    <xf numFmtId="3" fontId="1" fillId="0" borderId="27" xfId="17" applyNumberFormat="1" applyFont="1" applyBorder="1" applyAlignment="1">
      <alignment horizontal="right"/>
    </xf>
    <xf numFmtId="3" fontId="1" fillId="0" borderId="27" xfId="0" applyNumberFormat="1" applyFont="1" applyBorder="1" applyAlignment="1">
      <alignment/>
    </xf>
    <xf numFmtId="0" fontId="4" fillId="0" borderId="30" xfId="0" applyNumberFormat="1" applyFont="1" applyBorder="1" applyAlignment="1">
      <alignment horizontal="center" vertical="top"/>
    </xf>
    <xf numFmtId="3" fontId="10" fillId="0" borderId="44" xfId="0" applyNumberFormat="1" applyFont="1" applyBorder="1" applyAlignment="1">
      <alignment horizontal="center"/>
    </xf>
    <xf numFmtId="165" fontId="1" fillId="0" borderId="28" xfId="17" applyNumberFormat="1" applyFont="1" applyBorder="1" applyAlignment="1">
      <alignment/>
    </xf>
    <xf numFmtId="3" fontId="10" fillId="0" borderId="53" xfId="0" applyNumberFormat="1" applyFont="1" applyBorder="1" applyAlignment="1">
      <alignment horizontal="center"/>
    </xf>
    <xf numFmtId="3" fontId="4" fillId="0" borderId="69" xfId="0" applyNumberFormat="1" applyFont="1" applyBorder="1" applyAlignment="1">
      <alignment horizontal="center"/>
    </xf>
    <xf numFmtId="3" fontId="0" fillId="0" borderId="38" xfId="17" applyNumberFormat="1" applyBorder="1" applyAlignment="1">
      <alignment horizontal="right"/>
    </xf>
    <xf numFmtId="165" fontId="1" fillId="0" borderId="55" xfId="17" applyNumberFormat="1" applyFont="1" applyBorder="1" applyAlignment="1">
      <alignment/>
    </xf>
    <xf numFmtId="3" fontId="8" fillId="0" borderId="47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wrapText="1"/>
    </xf>
    <xf numFmtId="3" fontId="8" fillId="0" borderId="3" xfId="0" applyNumberFormat="1" applyFont="1" applyBorder="1" applyAlignment="1">
      <alignment horizontal="center" vertical="center"/>
    </xf>
    <xf numFmtId="0" fontId="1" fillId="0" borderId="41" xfId="0" applyFont="1" applyBorder="1" applyAlignment="1">
      <alignment/>
    </xf>
    <xf numFmtId="3" fontId="10" fillId="0" borderId="2" xfId="0" applyNumberFormat="1" applyFont="1" applyBorder="1" applyAlignment="1">
      <alignment horizontal="center" vertical="center"/>
    </xf>
    <xf numFmtId="3" fontId="10" fillId="0" borderId="46" xfId="0" applyNumberFormat="1" applyFont="1" applyBorder="1" applyAlignment="1">
      <alignment horizontal="left" vertical="center" wrapText="1"/>
    </xf>
    <xf numFmtId="0" fontId="1" fillId="0" borderId="13" xfId="0" applyFont="1" applyBorder="1" applyAlignment="1">
      <alignment horizontal="right" wrapText="1"/>
    </xf>
    <xf numFmtId="3" fontId="1" fillId="0" borderId="40" xfId="0" applyNumberFormat="1" applyFont="1" applyBorder="1" applyAlignment="1">
      <alignment horizontal="right" wrapText="1"/>
    </xf>
    <xf numFmtId="3" fontId="10" fillId="0" borderId="15" xfId="0" applyNumberFormat="1" applyFont="1" applyBorder="1" applyAlignment="1">
      <alignment horizontal="center" vertical="center"/>
    </xf>
    <xf numFmtId="3" fontId="8" fillId="0" borderId="37" xfId="0" applyNumberFormat="1" applyFont="1" applyBorder="1" applyAlignment="1">
      <alignment horizontal="center" vertical="center"/>
    </xf>
    <xf numFmtId="3" fontId="8" fillId="0" borderId="50" xfId="0" applyNumberFormat="1" applyFont="1" applyBorder="1" applyAlignment="1">
      <alignment horizontal="center" vertical="center"/>
    </xf>
    <xf numFmtId="3" fontId="10" fillId="0" borderId="50" xfId="0" applyNumberFormat="1" applyFont="1" applyBorder="1" applyAlignment="1">
      <alignment horizontal="left" vertical="center" wrapText="1"/>
    </xf>
    <xf numFmtId="3" fontId="1" fillId="0" borderId="16" xfId="17" applyNumberFormat="1" applyFont="1" applyBorder="1" applyAlignment="1">
      <alignment horizontal="right"/>
    </xf>
    <xf numFmtId="3" fontId="0" fillId="0" borderId="15" xfId="0" applyNumberFormat="1" applyBorder="1" applyAlignment="1">
      <alignment/>
    </xf>
    <xf numFmtId="3" fontId="8" fillId="0" borderId="27" xfId="0" applyNumberFormat="1" applyFont="1" applyBorder="1" applyAlignment="1">
      <alignment horizontal="center" vertical="center"/>
    </xf>
    <xf numFmtId="3" fontId="10" fillId="0" borderId="27" xfId="0" applyNumberFormat="1" applyFont="1" applyBorder="1" applyAlignment="1">
      <alignment horizontal="center" vertical="center"/>
    </xf>
    <xf numFmtId="3" fontId="4" fillId="0" borderId="27" xfId="0" applyNumberFormat="1" applyFont="1" applyBorder="1" applyAlignment="1">
      <alignment horizontal="center" vertical="center"/>
    </xf>
    <xf numFmtId="0" fontId="0" fillId="0" borderId="27" xfId="0" applyFont="1" applyBorder="1" applyAlignment="1">
      <alignment horizontal="right"/>
    </xf>
    <xf numFmtId="3" fontId="0" fillId="0" borderId="27" xfId="0" applyNumberFormat="1" applyBorder="1" applyAlignment="1">
      <alignment horizontal="right"/>
    </xf>
    <xf numFmtId="165" fontId="1" fillId="0" borderId="41" xfId="17" applyNumberFormat="1" applyFont="1" applyBorder="1" applyAlignment="1">
      <alignment horizontal="right"/>
    </xf>
    <xf numFmtId="3" fontId="8" fillId="0" borderId="10" xfId="0" applyNumberFormat="1" applyFont="1" applyBorder="1" applyAlignment="1">
      <alignment horizontal="center" vertical="center"/>
    </xf>
    <xf numFmtId="3" fontId="4" fillId="0" borderId="47" xfId="0" applyNumberFormat="1" applyFont="1" applyBorder="1" applyAlignment="1">
      <alignment horizontal="center" vertical="center"/>
    </xf>
    <xf numFmtId="3" fontId="4" fillId="0" borderId="46" xfId="0" applyNumberFormat="1" applyFont="1" applyBorder="1" applyAlignment="1">
      <alignment horizontal="center" vertical="center"/>
    </xf>
    <xf numFmtId="3" fontId="4" fillId="0" borderId="46" xfId="0" applyNumberFormat="1" applyFont="1" applyBorder="1" applyAlignment="1">
      <alignment horizontal="left" vertical="center" wrapText="1"/>
    </xf>
    <xf numFmtId="0" fontId="0" fillId="0" borderId="13" xfId="0" applyFont="1" applyBorder="1" applyAlignment="1">
      <alignment horizontal="right" wrapText="1"/>
    </xf>
    <xf numFmtId="3" fontId="0" fillId="0" borderId="13" xfId="0" applyNumberFormat="1" applyFont="1" applyBorder="1" applyAlignment="1">
      <alignment horizontal="right" wrapText="1"/>
    </xf>
    <xf numFmtId="3" fontId="10" fillId="0" borderId="50" xfId="0" applyNumberFormat="1" applyFont="1" applyBorder="1" applyAlignment="1">
      <alignment horizontal="center" vertical="center"/>
    </xf>
    <xf numFmtId="3" fontId="4" fillId="0" borderId="50" xfId="0" applyNumberFormat="1" applyFont="1" applyBorder="1" applyAlignment="1">
      <alignment horizontal="center" vertical="center"/>
    </xf>
    <xf numFmtId="3" fontId="4" fillId="0" borderId="50" xfId="0" applyNumberFormat="1" applyFont="1" applyBorder="1" applyAlignment="1">
      <alignment horizontal="left" vertical="center" wrapText="1"/>
    </xf>
    <xf numFmtId="0" fontId="0" fillId="0" borderId="50" xfId="0" applyFont="1" applyBorder="1" applyAlignment="1">
      <alignment horizontal="right"/>
    </xf>
    <xf numFmtId="3" fontId="0" fillId="0" borderId="50" xfId="0" applyNumberFormat="1" applyBorder="1" applyAlignment="1">
      <alignment horizontal="right"/>
    </xf>
    <xf numFmtId="165" fontId="1" fillId="0" borderId="17" xfId="17" applyNumberFormat="1" applyFont="1" applyBorder="1" applyAlignment="1">
      <alignment horizontal="right"/>
    </xf>
    <xf numFmtId="165" fontId="0" fillId="0" borderId="23" xfId="17" applyNumberFormat="1" applyFont="1" applyBorder="1" applyAlignment="1">
      <alignment horizontal="right"/>
    </xf>
    <xf numFmtId="165" fontId="0" fillId="0" borderId="14" xfId="17" applyNumberFormat="1" applyFont="1" applyBorder="1" applyAlignment="1">
      <alignment horizontal="right"/>
    </xf>
    <xf numFmtId="165" fontId="0" fillId="0" borderId="27" xfId="17" applyNumberFormat="1" applyFont="1" applyBorder="1" applyAlignment="1">
      <alignment horizontal="right"/>
    </xf>
    <xf numFmtId="165" fontId="1" fillId="0" borderId="14" xfId="17" applyNumberFormat="1" applyFont="1" applyBorder="1" applyAlignment="1">
      <alignment horizontal="right"/>
    </xf>
    <xf numFmtId="165" fontId="0" fillId="0" borderId="28" xfId="17" applyNumberFormat="1" applyFont="1" applyBorder="1" applyAlignment="1">
      <alignment horizontal="right"/>
    </xf>
    <xf numFmtId="165" fontId="1" fillId="0" borderId="63" xfId="17" applyNumberFormat="1" applyFont="1" applyBorder="1" applyAlignment="1">
      <alignment horizontal="right"/>
    </xf>
    <xf numFmtId="165" fontId="1" fillId="0" borderId="49" xfId="17" applyNumberFormat="1" applyFont="1" applyBorder="1" applyAlignment="1">
      <alignment horizontal="right"/>
    </xf>
    <xf numFmtId="165" fontId="0" fillId="0" borderId="21" xfId="17" applyNumberFormat="1" applyFont="1" applyBorder="1" applyAlignment="1">
      <alignment horizontal="right"/>
    </xf>
    <xf numFmtId="165" fontId="1" fillId="0" borderId="21" xfId="17" applyNumberFormat="1" applyFont="1" applyBorder="1" applyAlignment="1">
      <alignment horizontal="right"/>
    </xf>
    <xf numFmtId="0" fontId="23" fillId="0" borderId="0" xfId="0" applyFont="1" applyBorder="1" applyAlignment="1">
      <alignment vertical="top"/>
    </xf>
    <xf numFmtId="0" fontId="0" fillId="0" borderId="0" xfId="0" applyBorder="1" applyAlignment="1">
      <alignment vertical="top"/>
    </xf>
    <xf numFmtId="3" fontId="26" fillId="0" borderId="24" xfId="0" applyNumberFormat="1" applyFont="1" applyBorder="1" applyAlignment="1">
      <alignment horizontal="center" vertical="top"/>
    </xf>
    <xf numFmtId="3" fontId="28" fillId="0" borderId="0" xfId="0" applyNumberFormat="1" applyFont="1" applyBorder="1" applyAlignment="1">
      <alignment horizontal="center" vertical="top"/>
    </xf>
    <xf numFmtId="3" fontId="25" fillId="0" borderId="9" xfId="0" applyNumberFormat="1" applyFont="1" applyBorder="1" applyAlignment="1">
      <alignment horizontal="center" vertical="top"/>
    </xf>
    <xf numFmtId="3" fontId="26" fillId="0" borderId="9" xfId="0" applyNumberFormat="1" applyFont="1" applyBorder="1" applyAlignment="1">
      <alignment horizontal="center" vertical="top"/>
    </xf>
    <xf numFmtId="3" fontId="28" fillId="0" borderId="9" xfId="0" applyNumberFormat="1" applyFont="1" applyBorder="1" applyAlignment="1">
      <alignment horizontal="center" vertical="top"/>
    </xf>
    <xf numFmtId="3" fontId="28" fillId="0" borderId="15" xfId="0" applyNumberFormat="1" applyFont="1" applyBorder="1" applyAlignment="1">
      <alignment horizontal="center" vertical="top"/>
    </xf>
    <xf numFmtId="3" fontId="27" fillId="0" borderId="0" xfId="0" applyNumberFormat="1" applyFont="1" applyBorder="1" applyAlignment="1">
      <alignment horizontal="center"/>
    </xf>
    <xf numFmtId="3" fontId="27" fillId="0" borderId="49" xfId="0" applyNumberFormat="1" applyFont="1" applyBorder="1" applyAlignment="1">
      <alignment horizontal="center" wrapText="1"/>
    </xf>
    <xf numFmtId="3" fontId="0" fillId="0" borderId="0" xfId="0" applyNumberFormat="1" applyAlignment="1">
      <alignment horizontal="center"/>
    </xf>
    <xf numFmtId="3" fontId="23" fillId="0" borderId="0" xfId="0" applyNumberFormat="1" applyFont="1" applyAlignment="1">
      <alignment horizontal="center"/>
    </xf>
    <xf numFmtId="3" fontId="23" fillId="0" borderId="28" xfId="0" applyNumberFormat="1" applyFont="1" applyBorder="1" applyAlignment="1">
      <alignment horizontal="center"/>
    </xf>
    <xf numFmtId="3" fontId="23" fillId="0" borderId="49" xfId="0" applyNumberFormat="1" applyFont="1" applyBorder="1" applyAlignment="1">
      <alignment horizontal="center"/>
    </xf>
    <xf numFmtId="3" fontId="23" fillId="0" borderId="23" xfId="0" applyNumberFormat="1" applyFont="1" applyBorder="1" applyAlignment="1">
      <alignment horizontal="center"/>
    </xf>
    <xf numFmtId="3" fontId="27" fillId="0" borderId="41" xfId="17" applyNumberFormat="1" applyFont="1" applyBorder="1" applyAlignment="1">
      <alignment horizontal="center"/>
    </xf>
    <xf numFmtId="3" fontId="27" fillId="0" borderId="49" xfId="0" applyNumberFormat="1" applyFont="1" applyBorder="1" applyAlignment="1">
      <alignment horizontal="center"/>
    </xf>
    <xf numFmtId="3" fontId="23" fillId="0" borderId="55" xfId="0" applyNumberFormat="1" applyFont="1" applyBorder="1" applyAlignment="1">
      <alignment horizontal="center"/>
    </xf>
    <xf numFmtId="3" fontId="23" fillId="0" borderId="0" xfId="0" applyNumberFormat="1" applyFont="1" applyBorder="1" applyAlignment="1">
      <alignment horizontal="center"/>
    </xf>
    <xf numFmtId="3" fontId="26" fillId="0" borderId="15" xfId="0" applyNumberFormat="1" applyFont="1" applyBorder="1" applyAlignment="1">
      <alignment horizontal="center" vertical="top"/>
    </xf>
    <xf numFmtId="3" fontId="24" fillId="0" borderId="0" xfId="0" applyNumberFormat="1" applyFont="1" applyBorder="1" applyAlignment="1">
      <alignment horizontal="center" vertical="top" wrapText="1"/>
    </xf>
    <xf numFmtId="3" fontId="26" fillId="0" borderId="0" xfId="0" applyNumberFormat="1" applyFont="1" applyBorder="1" applyAlignment="1">
      <alignment horizontal="center" vertical="top"/>
    </xf>
    <xf numFmtId="3" fontId="26" fillId="0" borderId="12" xfId="0" applyNumberFormat="1" applyFont="1" applyBorder="1" applyAlignment="1">
      <alignment horizontal="center" vertical="top"/>
    </xf>
    <xf numFmtId="3" fontId="23" fillId="0" borderId="48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7" fillId="0" borderId="9" xfId="0" applyFont="1" applyBorder="1" applyAlignment="1">
      <alignment horizontal="center" vertical="top"/>
    </xf>
    <xf numFmtId="0" fontId="23" fillId="0" borderId="0" xfId="0" applyFon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3" fontId="32" fillId="0" borderId="41" xfId="0" applyNumberFormat="1" applyFont="1" applyBorder="1" applyAlignment="1">
      <alignment horizontal="center" vertical="center" wrapText="1"/>
    </xf>
    <xf numFmtId="3" fontId="26" fillId="0" borderId="24" xfId="0" applyNumberFormat="1" applyFont="1" applyBorder="1" applyAlignment="1">
      <alignment horizontal="center" vertical="center"/>
    </xf>
    <xf numFmtId="3" fontId="27" fillId="0" borderId="4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3" fontId="27" fillId="0" borderId="41" xfId="0" applyNumberFormat="1" applyFont="1" applyBorder="1" applyAlignment="1">
      <alignment horizontal="center" vertical="center"/>
    </xf>
    <xf numFmtId="3" fontId="26" fillId="0" borderId="0" xfId="0" applyNumberFormat="1" applyFont="1" applyBorder="1" applyAlignment="1">
      <alignment horizontal="center" vertical="center"/>
    </xf>
    <xf numFmtId="3" fontId="23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" fontId="26" fillId="0" borderId="9" xfId="0" applyNumberFormat="1" applyFont="1" applyBorder="1" applyAlignment="1">
      <alignment horizontal="center" vertical="center"/>
    </xf>
    <xf numFmtId="3" fontId="27" fillId="0" borderId="41" xfId="17" applyNumberFormat="1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0" fillId="0" borderId="0" xfId="0" applyAlignment="1">
      <alignment vertical="top"/>
    </xf>
    <xf numFmtId="0" fontId="23" fillId="0" borderId="0" xfId="0" applyFont="1" applyAlignment="1">
      <alignment vertical="top"/>
    </xf>
    <xf numFmtId="3" fontId="26" fillId="0" borderId="0" xfId="0" applyNumberFormat="1" applyFont="1" applyBorder="1" applyAlignment="1">
      <alignment vertical="top" wrapText="1"/>
    </xf>
    <xf numFmtId="3" fontId="26" fillId="0" borderId="25" xfId="0" applyNumberFormat="1" applyFont="1" applyBorder="1" applyAlignment="1">
      <alignment vertical="center" wrapText="1"/>
    </xf>
    <xf numFmtId="3" fontId="26" fillId="0" borderId="27" xfId="0" applyNumberFormat="1" applyFont="1" applyBorder="1" applyAlignment="1">
      <alignment vertical="top" wrapText="1"/>
    </xf>
    <xf numFmtId="3" fontId="28" fillId="0" borderId="27" xfId="0" applyNumberFormat="1" applyFont="1" applyBorder="1" applyAlignment="1">
      <alignment vertical="top" wrapText="1"/>
    </xf>
    <xf numFmtId="3" fontId="28" fillId="0" borderId="0" xfId="0" applyNumberFormat="1" applyFont="1" applyBorder="1" applyAlignment="1">
      <alignment vertical="top" wrapText="1"/>
    </xf>
    <xf numFmtId="3" fontId="26" fillId="0" borderId="40" xfId="0" applyNumberFormat="1" applyFont="1" applyBorder="1" applyAlignment="1">
      <alignment vertical="center" wrapText="1"/>
    </xf>
    <xf numFmtId="3" fontId="26" fillId="0" borderId="33" xfId="0" applyNumberFormat="1" applyFont="1" applyBorder="1" applyAlignment="1">
      <alignment vertical="top" wrapText="1"/>
    </xf>
    <xf numFmtId="3" fontId="30" fillId="0" borderId="0" xfId="0" applyNumberFormat="1" applyFont="1" applyBorder="1" applyAlignment="1">
      <alignment vertical="top" wrapText="1"/>
    </xf>
    <xf numFmtId="3" fontId="26" fillId="0" borderId="45" xfId="0" applyNumberFormat="1" applyFont="1" applyBorder="1" applyAlignment="1">
      <alignment vertical="top" wrapText="1"/>
    </xf>
    <xf numFmtId="3" fontId="28" fillId="0" borderId="38" xfId="0" applyNumberFormat="1" applyFont="1" applyBorder="1" applyAlignment="1">
      <alignment vertical="top" wrapText="1"/>
    </xf>
    <xf numFmtId="3" fontId="28" fillId="0" borderId="0" xfId="0" applyNumberFormat="1" applyFont="1" applyBorder="1" applyAlignment="1">
      <alignment vertical="center" wrapText="1"/>
    </xf>
    <xf numFmtId="0" fontId="26" fillId="0" borderId="27" xfId="0" applyNumberFormat="1" applyFont="1" applyBorder="1" applyAlignment="1">
      <alignment vertical="top" wrapText="1"/>
    </xf>
    <xf numFmtId="3" fontId="28" fillId="0" borderId="0" xfId="0" applyNumberFormat="1" applyFont="1" applyBorder="1" applyAlignment="1">
      <alignment horizontal="center" vertical="center"/>
    </xf>
    <xf numFmtId="3" fontId="26" fillId="0" borderId="25" xfId="0" applyNumberFormat="1" applyFont="1" applyBorder="1" applyAlignment="1">
      <alignment vertical="top" wrapText="1"/>
    </xf>
    <xf numFmtId="3" fontId="28" fillId="0" borderId="56" xfId="0" applyNumberFormat="1" applyFont="1" applyBorder="1" applyAlignment="1">
      <alignment vertical="top" wrapText="1"/>
    </xf>
    <xf numFmtId="3" fontId="23" fillId="0" borderId="52" xfId="0" applyNumberFormat="1" applyFont="1" applyBorder="1" applyAlignment="1">
      <alignment horizontal="center"/>
    </xf>
    <xf numFmtId="3" fontId="31" fillId="0" borderId="25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3" fontId="33" fillId="0" borderId="24" xfId="0" applyNumberFormat="1" applyFont="1" applyBorder="1" applyAlignment="1">
      <alignment horizontal="center" vertical="center"/>
    </xf>
    <xf numFmtId="1" fontId="23" fillId="0" borderId="0" xfId="0" applyNumberFormat="1" applyFont="1" applyBorder="1" applyAlignment="1">
      <alignment vertical="top"/>
    </xf>
    <xf numFmtId="1" fontId="24" fillId="0" borderId="0" xfId="0" applyNumberFormat="1" applyFont="1" applyBorder="1" applyAlignment="1">
      <alignment horizontal="center" vertical="top" wrapText="1"/>
    </xf>
    <xf numFmtId="1" fontId="33" fillId="0" borderId="64" xfId="0" applyNumberFormat="1" applyFont="1" applyBorder="1" applyAlignment="1">
      <alignment horizontal="center" vertical="center"/>
    </xf>
    <xf numFmtId="1" fontId="26" fillId="0" borderId="64" xfId="0" applyNumberFormat="1" applyFont="1" applyBorder="1" applyAlignment="1">
      <alignment horizontal="center" vertical="center"/>
    </xf>
    <xf numFmtId="1" fontId="26" fillId="0" borderId="0" xfId="0" applyNumberFormat="1" applyFont="1" applyBorder="1" applyAlignment="1">
      <alignment horizontal="center" vertical="top"/>
    </xf>
    <xf numFmtId="1" fontId="28" fillId="0" borderId="0" xfId="0" applyNumberFormat="1" applyFont="1" applyBorder="1" applyAlignment="1">
      <alignment horizontal="center" vertical="top"/>
    </xf>
    <xf numFmtId="1" fontId="26" fillId="0" borderId="45" xfId="0" applyNumberFormat="1" applyFont="1" applyBorder="1" applyAlignment="1">
      <alignment horizontal="center" vertical="top"/>
    </xf>
    <xf numFmtId="1" fontId="26" fillId="0" borderId="56" xfId="0" applyNumberFormat="1" applyFont="1" applyBorder="1" applyAlignment="1">
      <alignment horizontal="center" vertical="top"/>
    </xf>
    <xf numFmtId="1" fontId="26" fillId="0" borderId="0" xfId="0" applyNumberFormat="1" applyFont="1" applyBorder="1" applyAlignment="1">
      <alignment horizontal="center" vertical="center"/>
    </xf>
    <xf numFmtId="1" fontId="26" fillId="0" borderId="64" xfId="0" applyNumberFormat="1" applyFont="1" applyBorder="1" applyAlignment="1">
      <alignment horizontal="center" vertical="top"/>
    </xf>
    <xf numFmtId="1" fontId="28" fillId="0" borderId="0" xfId="0" applyNumberFormat="1" applyFont="1" applyBorder="1" applyAlignment="1">
      <alignment horizontal="center" vertical="center"/>
    </xf>
    <xf numFmtId="1" fontId="27" fillId="0" borderId="64" xfId="0" applyNumberFormat="1" applyFont="1" applyBorder="1" applyAlignment="1">
      <alignment horizontal="center" vertical="center"/>
    </xf>
    <xf numFmtId="1" fontId="27" fillId="0" borderId="0" xfId="0" applyNumberFormat="1" applyFont="1" applyBorder="1" applyAlignment="1">
      <alignment horizontal="center" vertical="top"/>
    </xf>
    <xf numFmtId="1" fontId="28" fillId="0" borderId="56" xfId="0" applyNumberFormat="1" applyFont="1" applyBorder="1" applyAlignment="1">
      <alignment horizontal="center" vertical="top"/>
    </xf>
    <xf numFmtId="1" fontId="23" fillId="0" borderId="0" xfId="0" applyNumberFormat="1" applyFont="1" applyBorder="1" applyAlignment="1">
      <alignment horizontal="center" vertical="top"/>
    </xf>
    <xf numFmtId="3" fontId="27" fillId="0" borderId="28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1" fontId="0" fillId="0" borderId="0" xfId="0" applyNumberFormat="1" applyFont="1" applyBorder="1" applyAlignment="1">
      <alignment vertical="top"/>
    </xf>
    <xf numFmtId="1" fontId="28" fillId="0" borderId="64" xfId="0" applyNumberFormat="1" applyFont="1" applyBorder="1" applyAlignment="1">
      <alignment horizontal="center" vertical="center"/>
    </xf>
    <xf numFmtId="1" fontId="28" fillId="0" borderId="45" xfId="0" applyNumberFormat="1" applyFont="1" applyBorder="1" applyAlignment="1">
      <alignment horizontal="center" vertical="top"/>
    </xf>
    <xf numFmtId="1" fontId="28" fillId="0" borderId="64" xfId="0" applyNumberFormat="1" applyFont="1" applyBorder="1" applyAlignment="1">
      <alignment horizontal="center" vertical="top"/>
    </xf>
    <xf numFmtId="1" fontId="23" fillId="0" borderId="64" xfId="0" applyNumberFormat="1" applyFont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 vertical="top"/>
    </xf>
    <xf numFmtId="3" fontId="28" fillId="0" borderId="34" xfId="0" applyNumberFormat="1" applyFont="1" applyBorder="1" applyAlignment="1">
      <alignment vertical="top" wrapText="1"/>
    </xf>
    <xf numFmtId="1" fontId="26" fillId="0" borderId="42" xfId="0" applyNumberFormat="1" applyFont="1" applyBorder="1" applyAlignment="1">
      <alignment horizontal="center" vertical="top"/>
    </xf>
    <xf numFmtId="1" fontId="28" fillId="0" borderId="59" xfId="0" applyNumberFormat="1" applyFont="1" applyBorder="1" applyAlignment="1">
      <alignment horizontal="center" vertical="top"/>
    </xf>
    <xf numFmtId="1" fontId="28" fillId="0" borderId="42" xfId="0" applyNumberFormat="1" applyFont="1" applyBorder="1" applyAlignment="1">
      <alignment horizontal="center" vertical="top"/>
    </xf>
    <xf numFmtId="1" fontId="28" fillId="0" borderId="27" xfId="0" applyNumberFormat="1" applyFont="1" applyBorder="1" applyAlignment="1">
      <alignment horizontal="center" vertical="top"/>
    </xf>
    <xf numFmtId="3" fontId="28" fillId="0" borderId="50" xfId="0" applyNumberFormat="1" applyFont="1" applyBorder="1" applyAlignment="1">
      <alignment vertical="top" wrapText="1"/>
    </xf>
    <xf numFmtId="1" fontId="28" fillId="0" borderId="38" xfId="0" applyNumberFormat="1" applyFont="1" applyBorder="1" applyAlignment="1">
      <alignment horizontal="center" vertical="top"/>
    </xf>
    <xf numFmtId="1" fontId="26" fillId="0" borderId="59" xfId="0" applyNumberFormat="1" applyFont="1" applyBorder="1" applyAlignment="1">
      <alignment horizontal="center" vertical="top"/>
    </xf>
    <xf numFmtId="3" fontId="27" fillId="0" borderId="61" xfId="0" applyNumberFormat="1" applyFont="1" applyBorder="1" applyAlignment="1">
      <alignment horizontal="center"/>
    </xf>
    <xf numFmtId="1" fontId="28" fillId="0" borderId="20" xfId="0" applyNumberFormat="1" applyFont="1" applyBorder="1" applyAlignment="1">
      <alignment horizontal="center" vertical="top"/>
    </xf>
    <xf numFmtId="3" fontId="27" fillId="0" borderId="48" xfId="0" applyNumberFormat="1" applyFont="1" applyBorder="1" applyAlignment="1">
      <alignment horizontal="center"/>
    </xf>
    <xf numFmtId="3" fontId="24" fillId="0" borderId="0" xfId="0" applyNumberFormat="1" applyFont="1" applyBorder="1" applyAlignment="1">
      <alignment vertical="top" wrapText="1"/>
    </xf>
    <xf numFmtId="3" fontId="27" fillId="0" borderId="28" xfId="0" applyNumberFormat="1" applyFont="1" applyBorder="1" applyAlignment="1">
      <alignment horizontal="center" wrapText="1"/>
    </xf>
    <xf numFmtId="1" fontId="33" fillId="0" borderId="25" xfId="0" applyNumberFormat="1" applyFont="1" applyBorder="1" applyAlignment="1">
      <alignment horizontal="center" vertical="center"/>
    </xf>
    <xf numFmtId="1" fontId="26" fillId="0" borderId="18" xfId="0" applyNumberFormat="1" applyFont="1" applyBorder="1" applyAlignment="1">
      <alignment horizontal="center" vertical="top"/>
    </xf>
    <xf numFmtId="3" fontId="26" fillId="0" borderId="30" xfId="0" applyNumberFormat="1" applyFont="1" applyBorder="1" applyAlignment="1">
      <alignment vertical="top" wrapText="1"/>
    </xf>
    <xf numFmtId="3" fontId="26" fillId="0" borderId="54" xfId="0" applyNumberFormat="1" applyFont="1" applyBorder="1" applyAlignment="1">
      <alignment horizontal="center" vertical="top"/>
    </xf>
    <xf numFmtId="1" fontId="26" fillId="0" borderId="62" xfId="0" applyNumberFormat="1" applyFont="1" applyBorder="1" applyAlignment="1">
      <alignment horizontal="center" vertical="top"/>
    </xf>
    <xf numFmtId="3" fontId="27" fillId="0" borderId="19" xfId="0" applyNumberFormat="1" applyFont="1" applyBorder="1" applyAlignment="1">
      <alignment horizontal="center"/>
    </xf>
    <xf numFmtId="3" fontId="23" fillId="0" borderId="61" xfId="0" applyNumberFormat="1" applyFont="1" applyBorder="1" applyAlignment="1">
      <alignment horizontal="center"/>
    </xf>
    <xf numFmtId="0" fontId="29" fillId="0" borderId="37" xfId="0" applyFont="1" applyBorder="1" applyAlignment="1">
      <alignment horizontal="center" vertical="top"/>
    </xf>
    <xf numFmtId="3" fontId="29" fillId="0" borderId="17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 vertical="center"/>
    </xf>
    <xf numFmtId="1" fontId="23" fillId="0" borderId="0" xfId="0" applyNumberFormat="1" applyFont="1" applyBorder="1" applyAlignment="1">
      <alignment horizontal="center" vertical="center"/>
    </xf>
    <xf numFmtId="1" fontId="23" fillId="0" borderId="15" xfId="0" applyNumberFormat="1" applyFont="1" applyBorder="1" applyAlignment="1">
      <alignment horizontal="center" vertical="center"/>
    </xf>
    <xf numFmtId="0" fontId="23" fillId="0" borderId="69" xfId="0" applyFont="1" applyBorder="1" applyAlignment="1">
      <alignment horizontal="center" vertical="center" wrapText="1"/>
    </xf>
    <xf numFmtId="3" fontId="23" fillId="0" borderId="55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" fontId="26" fillId="0" borderId="7" xfId="0" applyNumberFormat="1" applyFont="1" applyBorder="1" applyAlignment="1">
      <alignment horizontal="center" vertical="center"/>
    </xf>
    <xf numFmtId="3" fontId="34" fillId="0" borderId="67" xfId="0" applyNumberFormat="1" applyFont="1" applyBorder="1" applyAlignment="1">
      <alignment horizontal="center" vertical="center" wrapText="1"/>
    </xf>
    <xf numFmtId="3" fontId="29" fillId="0" borderId="70" xfId="17" applyNumberFormat="1" applyFont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0" fillId="0" borderId="0" xfId="0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66"/>
  <sheetViews>
    <sheetView workbookViewId="0" topLeftCell="A1">
      <selection activeCell="C3" sqref="C3"/>
    </sheetView>
  </sheetViews>
  <sheetFormatPr defaultColWidth="9.00390625" defaultRowHeight="12.75"/>
  <cols>
    <col min="1" max="1" width="8.125" style="0" customWidth="1"/>
    <col min="2" max="2" width="6.625" style="0" customWidth="1"/>
    <col min="3" max="3" width="6.75390625" style="0" customWidth="1"/>
    <col min="4" max="4" width="40.625" style="0" customWidth="1"/>
    <col min="5" max="5" width="16.125" style="0" customWidth="1"/>
    <col min="6" max="6" width="18.75390625" style="0" customWidth="1"/>
  </cols>
  <sheetData>
    <row r="1" spans="1:6" ht="12.75">
      <c r="A1" s="1"/>
      <c r="B1" s="1"/>
      <c r="C1" s="1"/>
      <c r="D1" s="1"/>
      <c r="E1" s="1"/>
      <c r="F1" s="1"/>
    </row>
    <row r="2" spans="1:7" ht="20.25">
      <c r="A2" s="2" t="s">
        <v>0</v>
      </c>
      <c r="B2" s="2"/>
      <c r="C2" s="3" t="s">
        <v>1</v>
      </c>
      <c r="D2" s="2"/>
      <c r="E2" s="2"/>
      <c r="F2" s="2"/>
      <c r="G2" s="2"/>
    </row>
    <row r="3" spans="1:6" ht="15.75" thickBot="1">
      <c r="A3" s="1"/>
      <c r="B3" s="4"/>
      <c r="C3" s="4"/>
      <c r="D3" s="4"/>
      <c r="E3" s="4"/>
      <c r="F3" s="4"/>
    </row>
    <row r="4" spans="1:6" s="7" customFormat="1" ht="25.5" customHeight="1">
      <c r="A4" s="5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6" t="s">
        <v>7</v>
      </c>
    </row>
    <row r="5" spans="1:6" s="7" customFormat="1" ht="12" thickBot="1">
      <c r="A5" s="8"/>
      <c r="B5" s="8"/>
      <c r="C5" s="8"/>
      <c r="D5" s="8"/>
      <c r="E5" s="8" t="s">
        <v>8</v>
      </c>
      <c r="F5" s="8"/>
    </row>
    <row r="6" spans="1:6" ht="13.5" thickBot="1">
      <c r="A6" s="9" t="s">
        <v>9</v>
      </c>
      <c r="B6" s="9"/>
      <c r="C6" s="9"/>
      <c r="D6" s="9" t="s">
        <v>10</v>
      </c>
      <c r="E6" s="10">
        <v>970</v>
      </c>
      <c r="F6" s="10">
        <v>0</v>
      </c>
    </row>
    <row r="7" spans="1:6" ht="12.75">
      <c r="A7" s="11"/>
      <c r="B7" s="11" t="s">
        <v>11</v>
      </c>
      <c r="C7" s="11"/>
      <c r="D7" s="11" t="s">
        <v>12</v>
      </c>
      <c r="E7" s="12">
        <v>970</v>
      </c>
      <c r="F7" s="12">
        <v>0</v>
      </c>
    </row>
    <row r="8" spans="1:6" ht="13.5" thickBot="1">
      <c r="A8" s="11"/>
      <c r="B8" s="11"/>
      <c r="C8" s="11">
        <v>4430</v>
      </c>
      <c r="D8" s="11" t="s">
        <v>13</v>
      </c>
      <c r="E8" s="12">
        <v>970</v>
      </c>
      <c r="F8" s="12">
        <v>0</v>
      </c>
    </row>
    <row r="9" spans="1:6" ht="12.75">
      <c r="A9" s="13">
        <v>400</v>
      </c>
      <c r="B9" s="13"/>
      <c r="C9" s="13"/>
      <c r="D9" s="13" t="s">
        <v>14</v>
      </c>
      <c r="E9" s="14"/>
      <c r="F9" s="14"/>
    </row>
    <row r="10" spans="1:6" ht="13.5" thickBot="1">
      <c r="A10" s="15"/>
      <c r="B10" s="15"/>
      <c r="C10" s="15"/>
      <c r="D10" s="15" t="s">
        <v>15</v>
      </c>
      <c r="E10" s="16">
        <v>100000</v>
      </c>
      <c r="F10" s="16">
        <v>48000</v>
      </c>
    </row>
    <row r="11" spans="1:6" ht="12.75">
      <c r="A11" s="11"/>
      <c r="B11" s="11">
        <v>40002</v>
      </c>
      <c r="C11" s="11"/>
      <c r="D11" s="11" t="s">
        <v>16</v>
      </c>
      <c r="E11" s="12">
        <v>100000</v>
      </c>
      <c r="F11" s="12">
        <v>48000</v>
      </c>
    </row>
    <row r="12" spans="1:6" ht="12.75">
      <c r="A12" s="17"/>
      <c r="B12" s="17"/>
      <c r="C12" s="17">
        <v>2510</v>
      </c>
      <c r="D12" s="17" t="s">
        <v>17</v>
      </c>
      <c r="E12" s="18"/>
      <c r="F12" s="18"/>
    </row>
    <row r="13" spans="1:6" ht="13.5" thickBot="1">
      <c r="A13" s="19"/>
      <c r="B13" s="19"/>
      <c r="C13" s="19"/>
      <c r="D13" s="19" t="s">
        <v>18</v>
      </c>
      <c r="E13" s="20">
        <v>100000</v>
      </c>
      <c r="F13" s="20">
        <v>48000</v>
      </c>
    </row>
    <row r="14" spans="1:6" s="21" customFormat="1" ht="13.5" thickBot="1">
      <c r="A14" s="9">
        <v>600</v>
      </c>
      <c r="B14" s="9"/>
      <c r="C14" s="9"/>
      <c r="D14" s="9" t="s">
        <v>19</v>
      </c>
      <c r="E14" s="10">
        <v>470000</v>
      </c>
      <c r="F14" s="10">
        <v>161278</v>
      </c>
    </row>
    <row r="15" spans="1:6" ht="12.75">
      <c r="A15" s="11"/>
      <c r="B15" s="11">
        <v>60016</v>
      </c>
      <c r="C15" s="22"/>
      <c r="D15" s="11" t="s">
        <v>20</v>
      </c>
      <c r="E15" s="12">
        <v>404000</v>
      </c>
      <c r="F15" s="12">
        <f>SUM(F16:F19)</f>
        <v>107523</v>
      </c>
    </row>
    <row r="16" spans="1:6" ht="12.75">
      <c r="A16" s="11"/>
      <c r="B16" s="11"/>
      <c r="C16" s="11">
        <v>3030</v>
      </c>
      <c r="D16" s="11" t="s">
        <v>21</v>
      </c>
      <c r="E16" s="12">
        <v>13000</v>
      </c>
      <c r="F16" s="12">
        <v>10274</v>
      </c>
    </row>
    <row r="17" spans="1:6" ht="12.75">
      <c r="A17" s="11"/>
      <c r="B17" s="11"/>
      <c r="C17" s="11">
        <v>4300</v>
      </c>
      <c r="D17" s="11" t="s">
        <v>22</v>
      </c>
      <c r="E17" s="12">
        <v>1000</v>
      </c>
      <c r="F17" s="12">
        <v>267</v>
      </c>
    </row>
    <row r="18" spans="1:6" ht="12.75">
      <c r="A18" s="11"/>
      <c r="B18" s="11"/>
      <c r="C18" s="11">
        <v>4110</v>
      </c>
      <c r="D18" s="11" t="s">
        <v>23</v>
      </c>
      <c r="E18" s="12">
        <v>2000</v>
      </c>
      <c r="F18" s="12">
        <v>532</v>
      </c>
    </row>
    <row r="19" spans="1:6" ht="12.75">
      <c r="A19" s="11"/>
      <c r="B19" s="11"/>
      <c r="C19" s="11">
        <v>4270</v>
      </c>
      <c r="D19" s="11" t="s">
        <v>24</v>
      </c>
      <c r="E19" s="12">
        <v>388000</v>
      </c>
      <c r="F19" s="12">
        <v>96450</v>
      </c>
    </row>
    <row r="20" spans="1:6" ht="12.75">
      <c r="A20" s="11"/>
      <c r="B20" s="11">
        <v>60078</v>
      </c>
      <c r="C20" s="11"/>
      <c r="D20" s="11" t="s">
        <v>25</v>
      </c>
      <c r="E20" s="12">
        <v>66000</v>
      </c>
      <c r="F20" s="12">
        <f>SUM(F22:F25)</f>
        <v>53755</v>
      </c>
    </row>
    <row r="21" spans="1:6" ht="12.75">
      <c r="A21" s="17"/>
      <c r="B21" s="17"/>
      <c r="C21" s="17">
        <v>3030</v>
      </c>
      <c r="D21" s="17" t="s">
        <v>26</v>
      </c>
      <c r="E21" s="18"/>
      <c r="F21" s="18"/>
    </row>
    <row r="22" spans="1:6" ht="12.75">
      <c r="A22" s="19"/>
      <c r="B22" s="19"/>
      <c r="C22" s="19"/>
      <c r="D22" s="19" t="s">
        <v>27</v>
      </c>
      <c r="E22" s="20">
        <v>5060</v>
      </c>
      <c r="F22" s="20">
        <v>0</v>
      </c>
    </row>
    <row r="23" spans="1:6" ht="12.75">
      <c r="A23" s="11"/>
      <c r="B23" s="11"/>
      <c r="C23" s="11">
        <v>4110</v>
      </c>
      <c r="D23" s="11" t="s">
        <v>23</v>
      </c>
      <c r="E23" s="12">
        <v>940</v>
      </c>
      <c r="F23" s="12">
        <v>0</v>
      </c>
    </row>
    <row r="24" spans="1:6" ht="12.75">
      <c r="A24" s="17"/>
      <c r="B24" s="17"/>
      <c r="C24" s="17">
        <v>6050</v>
      </c>
      <c r="D24" s="17" t="s">
        <v>28</v>
      </c>
      <c r="E24" s="18"/>
      <c r="F24" s="18"/>
    </row>
    <row r="25" spans="1:6" ht="13.5" thickBot="1">
      <c r="A25" s="19"/>
      <c r="B25" s="19"/>
      <c r="C25" s="19"/>
      <c r="D25" s="19" t="s">
        <v>29</v>
      </c>
      <c r="E25" s="20">
        <v>60000</v>
      </c>
      <c r="F25" s="20">
        <v>53755</v>
      </c>
    </row>
    <row r="26" spans="1:6" ht="13.5" thickBot="1">
      <c r="A26" s="9">
        <v>700</v>
      </c>
      <c r="B26" s="9"/>
      <c r="C26" s="9"/>
      <c r="D26" s="9" t="s">
        <v>30</v>
      </c>
      <c r="E26" s="10">
        <v>320769</v>
      </c>
      <c r="F26" s="10">
        <v>159559</v>
      </c>
    </row>
    <row r="27" spans="1:6" ht="12.75">
      <c r="A27" s="11"/>
      <c r="B27" s="11">
        <v>70005</v>
      </c>
      <c r="C27" s="11"/>
      <c r="D27" s="11" t="s">
        <v>31</v>
      </c>
      <c r="E27" s="12">
        <v>320769</v>
      </c>
      <c r="F27" s="12">
        <f>SUM(F28:F41)</f>
        <v>159559</v>
      </c>
    </row>
    <row r="28" spans="1:6" ht="12.75">
      <c r="A28" s="17"/>
      <c r="B28" s="17"/>
      <c r="C28" s="17">
        <v>3030</v>
      </c>
      <c r="D28" s="17" t="s">
        <v>32</v>
      </c>
      <c r="E28" s="18"/>
      <c r="F28" s="18"/>
    </row>
    <row r="29" spans="1:6" ht="12.75">
      <c r="A29" s="19"/>
      <c r="B29" s="19"/>
      <c r="C29" s="19"/>
      <c r="D29" s="19" t="s">
        <v>27</v>
      </c>
      <c r="E29" s="20">
        <v>30000</v>
      </c>
      <c r="F29" s="20">
        <v>12868</v>
      </c>
    </row>
    <row r="30" spans="1:6" ht="12.75">
      <c r="A30" s="17"/>
      <c r="B30" s="17"/>
      <c r="C30" s="17">
        <v>4010</v>
      </c>
      <c r="D30" s="17" t="s">
        <v>33</v>
      </c>
      <c r="E30" s="18"/>
      <c r="F30" s="18"/>
    </row>
    <row r="31" spans="1:6" ht="12.75">
      <c r="A31" s="19"/>
      <c r="B31" s="19"/>
      <c r="C31" s="19"/>
      <c r="D31" s="19" t="s">
        <v>34</v>
      </c>
      <c r="E31" s="20">
        <v>22980</v>
      </c>
      <c r="F31" s="20">
        <v>4947</v>
      </c>
    </row>
    <row r="32" spans="1:6" ht="12.75">
      <c r="A32" s="11"/>
      <c r="B32" s="11"/>
      <c r="C32" s="11">
        <v>4040</v>
      </c>
      <c r="D32" s="11" t="s">
        <v>35</v>
      </c>
      <c r="E32" s="12">
        <v>1786</v>
      </c>
      <c r="F32" s="12">
        <v>1786</v>
      </c>
    </row>
    <row r="33" spans="1:6" ht="12.75">
      <c r="A33" s="11"/>
      <c r="B33" s="11"/>
      <c r="C33" s="11">
        <v>4110</v>
      </c>
      <c r="D33" s="11" t="s">
        <v>36</v>
      </c>
      <c r="E33" s="12">
        <v>5513</v>
      </c>
      <c r="F33" s="12">
        <v>2225</v>
      </c>
    </row>
    <row r="34" spans="1:6" ht="12.75">
      <c r="A34" s="11"/>
      <c r="B34" s="11"/>
      <c r="C34" s="11">
        <v>4120</v>
      </c>
      <c r="D34" s="11" t="s">
        <v>37</v>
      </c>
      <c r="E34" s="12">
        <v>710</v>
      </c>
      <c r="F34" s="12">
        <v>137</v>
      </c>
    </row>
    <row r="35" spans="1:6" ht="12.75">
      <c r="A35" s="11"/>
      <c r="B35" s="11"/>
      <c r="C35" s="11">
        <v>4210</v>
      </c>
      <c r="D35" s="11" t="s">
        <v>38</v>
      </c>
      <c r="E35" s="12">
        <v>20000</v>
      </c>
      <c r="F35" s="12">
        <v>13512</v>
      </c>
    </row>
    <row r="36" spans="1:6" ht="12.75">
      <c r="A36" s="11"/>
      <c r="B36" s="11"/>
      <c r="C36" s="11">
        <v>4260</v>
      </c>
      <c r="D36" s="11" t="s">
        <v>39</v>
      </c>
      <c r="E36" s="12">
        <v>65000</v>
      </c>
      <c r="F36" s="12">
        <v>60599</v>
      </c>
    </row>
    <row r="37" spans="1:6" ht="12.75">
      <c r="A37" s="11"/>
      <c r="B37" s="11"/>
      <c r="C37" s="11">
        <v>4270</v>
      </c>
      <c r="D37" s="11" t="s">
        <v>24</v>
      </c>
      <c r="E37" s="12">
        <v>137680</v>
      </c>
      <c r="F37" s="12">
        <v>40514</v>
      </c>
    </row>
    <row r="38" spans="1:6" ht="12.75">
      <c r="A38" s="11"/>
      <c r="B38" s="11"/>
      <c r="C38" s="11">
        <v>4300</v>
      </c>
      <c r="D38" s="11" t="s">
        <v>40</v>
      </c>
      <c r="E38" s="12">
        <v>20000</v>
      </c>
      <c r="F38" s="12">
        <v>11800</v>
      </c>
    </row>
    <row r="39" spans="1:6" ht="12.75">
      <c r="A39" s="11"/>
      <c r="B39" s="11"/>
      <c r="C39" s="11">
        <v>4510</v>
      </c>
      <c r="D39" s="11" t="s">
        <v>41</v>
      </c>
      <c r="E39" s="12">
        <v>4000</v>
      </c>
      <c r="F39" s="12">
        <v>2871</v>
      </c>
    </row>
    <row r="40" spans="1:6" ht="12.75">
      <c r="A40" s="11"/>
      <c r="B40" s="11"/>
      <c r="C40" s="11">
        <v>4580</v>
      </c>
      <c r="D40" s="11" t="s">
        <v>42</v>
      </c>
      <c r="E40" s="12">
        <v>2000</v>
      </c>
      <c r="F40" s="12">
        <v>1984</v>
      </c>
    </row>
    <row r="41" spans="1:6" ht="13.5" thickBot="1">
      <c r="A41" s="11"/>
      <c r="B41" s="11"/>
      <c r="C41" s="11">
        <v>6060</v>
      </c>
      <c r="D41" s="11" t="s">
        <v>43</v>
      </c>
      <c r="E41" s="12">
        <v>11100</v>
      </c>
      <c r="F41" s="12">
        <v>6316</v>
      </c>
    </row>
    <row r="42" spans="1:6" ht="13.5" thickBot="1">
      <c r="A42" s="9">
        <v>710</v>
      </c>
      <c r="B42" s="9"/>
      <c r="C42" s="9"/>
      <c r="D42" s="9" t="s">
        <v>44</v>
      </c>
      <c r="E42" s="10">
        <v>44000</v>
      </c>
      <c r="F42" s="10">
        <v>0</v>
      </c>
    </row>
    <row r="43" spans="1:6" ht="12.75">
      <c r="A43" s="11"/>
      <c r="B43" s="11">
        <v>71004</v>
      </c>
      <c r="C43" s="11"/>
      <c r="D43" s="11" t="s">
        <v>45</v>
      </c>
      <c r="E43" s="12">
        <v>24000</v>
      </c>
      <c r="F43" s="12">
        <v>0</v>
      </c>
    </row>
    <row r="44" spans="1:6" ht="12.75">
      <c r="A44" s="11"/>
      <c r="B44" s="11"/>
      <c r="C44" s="11">
        <v>4270</v>
      </c>
      <c r="D44" s="11" t="s">
        <v>24</v>
      </c>
      <c r="E44" s="12">
        <v>4000</v>
      </c>
      <c r="F44" s="12">
        <v>0</v>
      </c>
    </row>
    <row r="45" spans="1:6" ht="12.75">
      <c r="A45" s="17"/>
      <c r="B45" s="17"/>
      <c r="C45" s="17">
        <v>6060</v>
      </c>
      <c r="D45" s="17" t="s">
        <v>46</v>
      </c>
      <c r="E45" s="18"/>
      <c r="F45" s="18"/>
    </row>
    <row r="46" spans="1:6" ht="12.75">
      <c r="A46" s="19"/>
      <c r="B46" s="19"/>
      <c r="C46" s="19"/>
      <c r="D46" s="19" t="s">
        <v>47</v>
      </c>
      <c r="E46" s="20">
        <v>20000</v>
      </c>
      <c r="F46" s="20">
        <v>0</v>
      </c>
    </row>
    <row r="47" spans="1:6" ht="12.75">
      <c r="A47" s="11"/>
      <c r="B47" s="11">
        <v>71014</v>
      </c>
      <c r="C47" s="11"/>
      <c r="D47" s="11" t="s">
        <v>48</v>
      </c>
      <c r="E47" s="12">
        <v>20000</v>
      </c>
      <c r="F47" s="12">
        <v>0</v>
      </c>
    </row>
    <row r="48" spans="1:6" ht="12.75">
      <c r="A48" s="11"/>
      <c r="B48" s="11"/>
      <c r="C48" s="11">
        <v>3030</v>
      </c>
      <c r="D48" s="11" t="s">
        <v>21</v>
      </c>
      <c r="E48" s="12">
        <v>12000</v>
      </c>
      <c r="F48" s="12">
        <v>0</v>
      </c>
    </row>
    <row r="49" spans="1:6" ht="12.75">
      <c r="A49" s="11"/>
      <c r="B49" s="11"/>
      <c r="C49" s="11">
        <v>4110</v>
      </c>
      <c r="D49" s="11" t="s">
        <v>36</v>
      </c>
      <c r="E49" s="12">
        <v>3000</v>
      </c>
      <c r="F49" s="12">
        <v>0</v>
      </c>
    </row>
    <row r="50" spans="1:6" ht="13.5" thickBot="1">
      <c r="A50" s="11"/>
      <c r="B50" s="11"/>
      <c r="C50" s="11">
        <v>4300</v>
      </c>
      <c r="D50" s="11" t="s">
        <v>40</v>
      </c>
      <c r="E50" s="12">
        <v>5000</v>
      </c>
      <c r="F50" s="12">
        <v>0</v>
      </c>
    </row>
    <row r="51" spans="1:6" ht="13.5" thickBot="1">
      <c r="A51" s="9">
        <v>750</v>
      </c>
      <c r="B51" s="9"/>
      <c r="C51" s="9"/>
      <c r="D51" s="9" t="s">
        <v>49</v>
      </c>
      <c r="E51" s="10">
        <v>2491550</v>
      </c>
      <c r="F51" s="10">
        <v>990837</v>
      </c>
    </row>
    <row r="52" spans="1:6" ht="12.75">
      <c r="A52" s="11"/>
      <c r="B52" s="11">
        <v>75011</v>
      </c>
      <c r="C52" s="11"/>
      <c r="D52" s="11" t="s">
        <v>50</v>
      </c>
      <c r="E52" s="12">
        <v>62700</v>
      </c>
      <c r="F52" s="12">
        <f>SUM(F53:F55)</f>
        <v>17072</v>
      </c>
    </row>
    <row r="53" spans="1:6" ht="12.75">
      <c r="A53" s="11"/>
      <c r="B53" s="11"/>
      <c r="C53" s="11">
        <v>4010</v>
      </c>
      <c r="D53" s="11" t="s">
        <v>51</v>
      </c>
      <c r="E53" s="12">
        <v>52107</v>
      </c>
      <c r="F53" s="12">
        <v>14194</v>
      </c>
    </row>
    <row r="54" spans="1:6" ht="12.75">
      <c r="A54" s="11"/>
      <c r="B54" s="11"/>
      <c r="C54" s="11">
        <v>4110</v>
      </c>
      <c r="D54" s="11" t="s">
        <v>23</v>
      </c>
      <c r="E54" s="12">
        <v>9316</v>
      </c>
      <c r="F54" s="12">
        <v>2531</v>
      </c>
    </row>
    <row r="55" spans="1:6" ht="12.75">
      <c r="A55" s="11"/>
      <c r="B55" s="11"/>
      <c r="C55" s="11">
        <v>4120</v>
      </c>
      <c r="D55" s="11" t="s">
        <v>37</v>
      </c>
      <c r="E55" s="12">
        <v>1277</v>
      </c>
      <c r="F55" s="12">
        <v>347</v>
      </c>
    </row>
    <row r="56" spans="1:6" ht="12.75">
      <c r="A56" s="11"/>
      <c r="B56" s="11">
        <v>75020</v>
      </c>
      <c r="C56" s="11"/>
      <c r="D56" s="11" t="s">
        <v>52</v>
      </c>
      <c r="E56" s="12">
        <v>34300</v>
      </c>
      <c r="F56" s="12">
        <f>SUM(F57:F59)</f>
        <v>5716</v>
      </c>
    </row>
    <row r="57" spans="1:6" ht="12.75">
      <c r="A57" s="11"/>
      <c r="B57" s="11"/>
      <c r="C57" s="11">
        <v>4010</v>
      </c>
      <c r="D57" s="11" t="s">
        <v>51</v>
      </c>
      <c r="E57" s="12">
        <v>27327</v>
      </c>
      <c r="F57" s="12">
        <v>4750</v>
      </c>
    </row>
    <row r="58" spans="1:6" ht="12.75">
      <c r="A58" s="11"/>
      <c r="B58" s="11"/>
      <c r="C58" s="11">
        <v>4110</v>
      </c>
      <c r="D58" s="11" t="s">
        <v>53</v>
      </c>
      <c r="E58" s="12">
        <v>6133</v>
      </c>
      <c r="F58" s="12">
        <v>849</v>
      </c>
    </row>
    <row r="59" spans="1:6" ht="12.75">
      <c r="A59" s="11"/>
      <c r="B59" s="11"/>
      <c r="C59" s="11">
        <v>4120</v>
      </c>
      <c r="D59" s="11" t="s">
        <v>54</v>
      </c>
      <c r="E59" s="12">
        <v>840</v>
      </c>
      <c r="F59" s="12">
        <v>117</v>
      </c>
    </row>
    <row r="60" spans="1:6" ht="12.75">
      <c r="A60" s="11"/>
      <c r="B60" s="11">
        <v>75022</v>
      </c>
      <c r="C60" s="11"/>
      <c r="D60" s="11" t="s">
        <v>55</v>
      </c>
      <c r="E60" s="12">
        <v>174500</v>
      </c>
      <c r="F60" s="12">
        <f>SUM(F61:F68)</f>
        <v>45232</v>
      </c>
    </row>
    <row r="61" spans="1:6" ht="13.5" thickBot="1">
      <c r="A61" s="11"/>
      <c r="B61" s="11"/>
      <c r="C61" s="11">
        <v>3030</v>
      </c>
      <c r="D61" s="11" t="s">
        <v>56</v>
      </c>
      <c r="E61" s="12">
        <v>105000</v>
      </c>
      <c r="F61" s="12">
        <v>29988</v>
      </c>
    </row>
    <row r="62" spans="1:6" ht="12.75">
      <c r="A62" s="23"/>
      <c r="B62" s="24"/>
      <c r="C62" s="24">
        <v>2580</v>
      </c>
      <c r="D62" s="24" t="s">
        <v>57</v>
      </c>
      <c r="E62" s="18"/>
      <c r="F62" s="25"/>
    </row>
    <row r="63" spans="1:6" ht="12.75">
      <c r="A63" s="26"/>
      <c r="B63" s="27"/>
      <c r="C63" s="27"/>
      <c r="D63" s="27" t="s">
        <v>58</v>
      </c>
      <c r="E63" s="28"/>
      <c r="F63" s="28"/>
    </row>
    <row r="64" spans="1:6" ht="13.5" thickBot="1">
      <c r="A64" s="29"/>
      <c r="B64" s="30"/>
      <c r="C64" s="30"/>
      <c r="D64" s="30" t="s">
        <v>59</v>
      </c>
      <c r="E64" s="20">
        <v>10000</v>
      </c>
      <c r="F64" s="31">
        <v>0</v>
      </c>
    </row>
    <row r="65" spans="1:6" ht="12.75">
      <c r="A65" s="11"/>
      <c r="B65" s="11"/>
      <c r="C65" s="11">
        <v>4210</v>
      </c>
      <c r="D65" s="11" t="s">
        <v>38</v>
      </c>
      <c r="E65" s="12">
        <v>20500</v>
      </c>
      <c r="F65" s="12">
        <v>1275</v>
      </c>
    </row>
    <row r="66" spans="1:6" ht="12.75">
      <c r="A66" s="11"/>
      <c r="B66" s="11"/>
      <c r="C66" s="11">
        <v>4300</v>
      </c>
      <c r="D66" s="11" t="s">
        <v>40</v>
      </c>
      <c r="E66" s="12">
        <v>36000</v>
      </c>
      <c r="F66" s="12">
        <v>13759</v>
      </c>
    </row>
    <row r="67" spans="1:6" ht="12.75">
      <c r="A67" s="11"/>
      <c r="B67" s="11"/>
      <c r="C67" s="11">
        <v>4410</v>
      </c>
      <c r="D67" s="11" t="s">
        <v>60</v>
      </c>
      <c r="E67" s="12">
        <v>1600</v>
      </c>
      <c r="F67" s="12">
        <v>210</v>
      </c>
    </row>
    <row r="68" spans="1:6" ht="12.75">
      <c r="A68" s="11"/>
      <c r="B68" s="11"/>
      <c r="C68" s="11">
        <v>4420</v>
      </c>
      <c r="D68" s="11" t="s">
        <v>61</v>
      </c>
      <c r="E68" s="12">
        <v>1400</v>
      </c>
      <c r="F68" s="12"/>
    </row>
    <row r="69" spans="1:6" ht="12.75">
      <c r="A69" s="11"/>
      <c r="B69" s="11">
        <v>75023</v>
      </c>
      <c r="C69" s="11"/>
      <c r="D69" s="11" t="s">
        <v>62</v>
      </c>
      <c r="E69" s="12">
        <v>2206679</v>
      </c>
      <c r="F69" s="12">
        <f>SUM(F70:F87)</f>
        <v>910683</v>
      </c>
    </row>
    <row r="70" spans="1:6" ht="12.75">
      <c r="A70" s="11"/>
      <c r="B70" s="11"/>
      <c r="C70" s="11">
        <v>3030</v>
      </c>
      <c r="D70" s="11" t="s">
        <v>56</v>
      </c>
      <c r="E70" s="12">
        <v>12000</v>
      </c>
      <c r="F70" s="12">
        <v>4127</v>
      </c>
    </row>
    <row r="71" spans="1:6" ht="12.75">
      <c r="A71" s="11"/>
      <c r="B71" s="11"/>
      <c r="C71" s="11">
        <v>4040</v>
      </c>
      <c r="D71" s="11" t="s">
        <v>35</v>
      </c>
      <c r="E71" s="12">
        <v>129200</v>
      </c>
      <c r="F71" s="12">
        <v>129191</v>
      </c>
    </row>
    <row r="72" spans="1:6" ht="12.75">
      <c r="A72" s="11"/>
      <c r="B72" s="11"/>
      <c r="C72" s="11">
        <v>4010</v>
      </c>
      <c r="D72" s="11" t="s">
        <v>51</v>
      </c>
      <c r="E72" s="12">
        <v>1453356</v>
      </c>
      <c r="F72" s="12">
        <v>484357</v>
      </c>
    </row>
    <row r="73" spans="1:6" ht="12.75">
      <c r="A73" s="11"/>
      <c r="B73" s="11"/>
      <c r="C73" s="11">
        <v>4110</v>
      </c>
      <c r="D73" s="11" t="s">
        <v>23</v>
      </c>
      <c r="E73" s="12">
        <v>221143</v>
      </c>
      <c r="F73" s="12">
        <v>87565</v>
      </c>
    </row>
    <row r="74" spans="1:6" ht="12.75">
      <c r="A74" s="11"/>
      <c r="B74" s="11"/>
      <c r="C74" s="11">
        <v>4120</v>
      </c>
      <c r="D74" s="11" t="s">
        <v>37</v>
      </c>
      <c r="E74" s="12">
        <v>31315</v>
      </c>
      <c r="F74" s="12">
        <v>11555</v>
      </c>
    </row>
    <row r="75" spans="1:6" ht="12.75">
      <c r="A75" s="11"/>
      <c r="B75" s="11"/>
      <c r="C75" s="11">
        <v>4210</v>
      </c>
      <c r="D75" s="11" t="s">
        <v>38</v>
      </c>
      <c r="E75" s="12">
        <v>101572</v>
      </c>
      <c r="F75" s="12">
        <v>41407</v>
      </c>
    </row>
    <row r="76" spans="1:6" ht="12.75">
      <c r="A76" s="11"/>
      <c r="B76" s="11"/>
      <c r="C76" s="11">
        <v>4260</v>
      </c>
      <c r="D76" s="11" t="s">
        <v>39</v>
      </c>
      <c r="E76" s="12">
        <v>40000</v>
      </c>
      <c r="F76" s="12">
        <v>14038</v>
      </c>
    </row>
    <row r="77" spans="1:6" ht="12.75">
      <c r="A77" s="11"/>
      <c r="B77" s="11"/>
      <c r="C77" s="11">
        <v>4270</v>
      </c>
      <c r="D77" s="11" t="s">
        <v>24</v>
      </c>
      <c r="E77" s="12">
        <v>30000</v>
      </c>
      <c r="F77" s="12">
        <v>26734</v>
      </c>
    </row>
    <row r="78" spans="1:6" ht="12.75">
      <c r="A78" s="11"/>
      <c r="B78" s="11"/>
      <c r="C78" s="11">
        <v>4300</v>
      </c>
      <c r="D78" s="11" t="s">
        <v>40</v>
      </c>
      <c r="E78" s="12">
        <v>96000</v>
      </c>
      <c r="F78" s="12">
        <v>78234</v>
      </c>
    </row>
    <row r="79" spans="1:6" ht="12.75">
      <c r="A79" s="11"/>
      <c r="B79" s="11"/>
      <c r="C79" s="11">
        <v>4410</v>
      </c>
      <c r="D79" s="11" t="s">
        <v>60</v>
      </c>
      <c r="E79" s="12">
        <v>36000</v>
      </c>
      <c r="F79" s="12">
        <v>12780</v>
      </c>
    </row>
    <row r="80" spans="1:6" ht="12.75">
      <c r="A80" s="11"/>
      <c r="B80" s="11"/>
      <c r="C80" s="11">
        <v>4430</v>
      </c>
      <c r="D80" s="11" t="s">
        <v>63</v>
      </c>
      <c r="E80" s="12">
        <v>11000</v>
      </c>
      <c r="F80" s="12">
        <v>6315</v>
      </c>
    </row>
    <row r="81" spans="1:6" ht="12.75">
      <c r="A81" s="17"/>
      <c r="B81" s="17"/>
      <c r="C81" s="17">
        <v>4440</v>
      </c>
      <c r="D81" s="17" t="s">
        <v>64</v>
      </c>
      <c r="E81" s="18"/>
      <c r="F81" s="18"/>
    </row>
    <row r="82" spans="1:6" ht="12.75">
      <c r="A82" s="19"/>
      <c r="B82" s="19"/>
      <c r="C82" s="19"/>
      <c r="D82" s="19" t="s">
        <v>65</v>
      </c>
      <c r="E82" s="20">
        <v>22093</v>
      </c>
      <c r="F82" s="20">
        <v>12000</v>
      </c>
    </row>
    <row r="83" spans="1:6" ht="12.75">
      <c r="A83" s="11"/>
      <c r="B83" s="11"/>
      <c r="C83" s="11">
        <v>4580</v>
      </c>
      <c r="D83" s="11" t="s">
        <v>42</v>
      </c>
      <c r="E83" s="12">
        <v>1000</v>
      </c>
      <c r="F83" s="12">
        <v>833</v>
      </c>
    </row>
    <row r="84" spans="1:6" ht="12.75">
      <c r="A84" s="17"/>
      <c r="B84" s="17"/>
      <c r="C84" s="17">
        <v>4610</v>
      </c>
      <c r="D84" s="17" t="s">
        <v>66</v>
      </c>
      <c r="E84" s="18"/>
      <c r="F84" s="18"/>
    </row>
    <row r="85" spans="1:6" ht="12.75">
      <c r="A85" s="19"/>
      <c r="B85" s="19"/>
      <c r="C85" s="19"/>
      <c r="D85" s="19" t="s">
        <v>67</v>
      </c>
      <c r="E85" s="20">
        <v>2000</v>
      </c>
      <c r="F85" s="20">
        <v>1547</v>
      </c>
    </row>
    <row r="86" spans="1:6" ht="12.75">
      <c r="A86" s="17"/>
      <c r="B86" s="17"/>
      <c r="C86" s="17">
        <v>6060</v>
      </c>
      <c r="D86" s="17" t="s">
        <v>68</v>
      </c>
      <c r="E86" s="18"/>
      <c r="F86" s="18"/>
    </row>
    <row r="87" spans="1:6" ht="12.75">
      <c r="A87" s="19"/>
      <c r="B87" s="19"/>
      <c r="C87" s="19"/>
      <c r="D87" s="19" t="s">
        <v>47</v>
      </c>
      <c r="E87" s="20">
        <v>20000</v>
      </c>
      <c r="F87" s="20">
        <v>0</v>
      </c>
    </row>
    <row r="88" spans="1:6" ht="12.75">
      <c r="A88" s="11"/>
      <c r="B88" s="11">
        <v>75047</v>
      </c>
      <c r="C88" s="11"/>
      <c r="D88" s="11" t="s">
        <v>69</v>
      </c>
      <c r="E88" s="12">
        <v>12361</v>
      </c>
      <c r="F88" s="12">
        <f>SUM(F89:F91)</f>
        <v>12134</v>
      </c>
    </row>
    <row r="89" spans="1:6" ht="12.75">
      <c r="A89" s="11"/>
      <c r="B89" s="11"/>
      <c r="C89" s="11">
        <v>3030</v>
      </c>
      <c r="D89" s="11" t="s">
        <v>21</v>
      </c>
      <c r="E89" s="12">
        <v>6770</v>
      </c>
      <c r="F89" s="12">
        <v>6564</v>
      </c>
    </row>
    <row r="90" spans="1:6" ht="12.75">
      <c r="A90" s="11"/>
      <c r="B90" s="11"/>
      <c r="C90" s="11">
        <v>4210</v>
      </c>
      <c r="D90" s="11" t="s">
        <v>38</v>
      </c>
      <c r="E90" s="12">
        <v>1691</v>
      </c>
      <c r="F90" s="12">
        <v>1691</v>
      </c>
    </row>
    <row r="91" spans="1:6" ht="12.75">
      <c r="A91" s="11"/>
      <c r="B91" s="11"/>
      <c r="C91" s="11">
        <v>4300</v>
      </c>
      <c r="D91" s="11" t="s">
        <v>40</v>
      </c>
      <c r="E91" s="12">
        <v>3900</v>
      </c>
      <c r="F91" s="12">
        <v>3879</v>
      </c>
    </row>
    <row r="92" spans="1:6" ht="12.75">
      <c r="A92" s="11"/>
      <c r="B92" s="11">
        <v>75056</v>
      </c>
      <c r="C92" s="11"/>
      <c r="D92" s="11" t="s">
        <v>70</v>
      </c>
      <c r="E92" s="12">
        <v>1010</v>
      </c>
      <c r="F92" s="12">
        <v>0</v>
      </c>
    </row>
    <row r="93" spans="1:6" ht="12.75">
      <c r="A93" s="11"/>
      <c r="B93" s="11"/>
      <c r="C93" s="11">
        <v>3030</v>
      </c>
      <c r="D93" s="11" t="s">
        <v>71</v>
      </c>
      <c r="E93" s="12">
        <v>1010</v>
      </c>
      <c r="F93" s="12">
        <v>0</v>
      </c>
    </row>
    <row r="94" spans="1:6" ht="12.75">
      <c r="A94" s="32">
        <v>754</v>
      </c>
      <c r="B94" s="32"/>
      <c r="C94" s="32"/>
      <c r="D94" s="32" t="s">
        <v>72</v>
      </c>
      <c r="E94" s="33">
        <v>305500</v>
      </c>
      <c r="F94" s="33">
        <f>(F95+F110+F115)</f>
        <v>139537</v>
      </c>
    </row>
    <row r="95" spans="1:6" ht="12.75">
      <c r="A95" s="11"/>
      <c r="B95" s="11">
        <v>75412</v>
      </c>
      <c r="C95" s="11"/>
      <c r="D95" s="11" t="s">
        <v>73</v>
      </c>
      <c r="E95" s="12">
        <f>SUM(E96:E109)</f>
        <v>83000</v>
      </c>
      <c r="F95" s="12">
        <f>SUM(F96:F109)</f>
        <v>44502</v>
      </c>
    </row>
    <row r="96" spans="1:6" ht="12.75">
      <c r="A96" s="11"/>
      <c r="B96" s="11"/>
      <c r="C96" s="11">
        <v>3020</v>
      </c>
      <c r="D96" s="11" t="s">
        <v>74</v>
      </c>
      <c r="E96" s="12">
        <v>9000</v>
      </c>
      <c r="F96" s="12">
        <v>6808</v>
      </c>
    </row>
    <row r="97" spans="1:6" ht="12.75">
      <c r="A97" s="11"/>
      <c r="B97" s="11"/>
      <c r="C97" s="11">
        <v>4010</v>
      </c>
      <c r="D97" s="11" t="s">
        <v>51</v>
      </c>
      <c r="E97" s="12">
        <v>28860</v>
      </c>
      <c r="F97" s="12">
        <v>6783</v>
      </c>
    </row>
    <row r="98" spans="1:6" ht="12.75">
      <c r="A98" s="11"/>
      <c r="B98" s="11"/>
      <c r="C98" s="11">
        <v>4110</v>
      </c>
      <c r="D98" s="11" t="s">
        <v>23</v>
      </c>
      <c r="E98" s="12">
        <v>6454</v>
      </c>
      <c r="F98" s="12">
        <v>1373</v>
      </c>
    </row>
    <row r="99" spans="1:6" ht="12.75">
      <c r="A99" s="11"/>
      <c r="B99" s="11"/>
      <c r="C99" s="11">
        <v>4120</v>
      </c>
      <c r="D99" s="11" t="s">
        <v>37</v>
      </c>
      <c r="E99" s="12">
        <v>786</v>
      </c>
      <c r="F99" s="12">
        <v>188</v>
      </c>
    </row>
    <row r="100" spans="1:6" ht="12.75">
      <c r="A100" s="11"/>
      <c r="B100" s="11"/>
      <c r="C100" s="11">
        <v>4040</v>
      </c>
      <c r="D100" s="11" t="s">
        <v>75</v>
      </c>
      <c r="E100" s="12">
        <v>2971</v>
      </c>
      <c r="F100" s="12">
        <v>2971</v>
      </c>
    </row>
    <row r="101" spans="1:6" ht="12.75">
      <c r="A101" s="11"/>
      <c r="B101" s="11"/>
      <c r="C101" s="11">
        <v>4210</v>
      </c>
      <c r="D101" s="11" t="s">
        <v>38</v>
      </c>
      <c r="E101" s="12">
        <v>10000</v>
      </c>
      <c r="F101" s="12">
        <v>4376</v>
      </c>
    </row>
    <row r="102" spans="1:6" ht="12.75">
      <c r="A102" s="11"/>
      <c r="B102" s="11"/>
      <c r="C102" s="11">
        <v>4260</v>
      </c>
      <c r="D102" s="11" t="s">
        <v>39</v>
      </c>
      <c r="E102" s="12">
        <v>20000</v>
      </c>
      <c r="F102" s="12">
        <v>20000</v>
      </c>
    </row>
    <row r="103" spans="1:6" ht="12.75" hidden="1">
      <c r="A103" s="11"/>
      <c r="B103" s="11"/>
      <c r="C103" s="11"/>
      <c r="D103" s="11"/>
      <c r="E103" s="12"/>
      <c r="F103" s="12"/>
    </row>
    <row r="104" spans="1:6" ht="12.75" hidden="1">
      <c r="A104" s="11"/>
      <c r="B104" s="11"/>
      <c r="C104" s="11">
        <v>4270</v>
      </c>
      <c r="D104" s="11" t="s">
        <v>24</v>
      </c>
      <c r="E104" s="12"/>
      <c r="F104" s="12"/>
    </row>
    <row r="105" spans="1:6" ht="12.75">
      <c r="A105" s="11"/>
      <c r="B105" s="11"/>
      <c r="C105" s="11">
        <v>4300</v>
      </c>
      <c r="D105" s="11" t="s">
        <v>40</v>
      </c>
      <c r="E105" s="12">
        <v>3274</v>
      </c>
      <c r="F105" s="12">
        <v>2003</v>
      </c>
    </row>
    <row r="106" spans="1:6" ht="12.75" hidden="1">
      <c r="A106" s="11"/>
      <c r="B106" s="27"/>
      <c r="C106" s="11">
        <v>4430</v>
      </c>
      <c r="D106" s="11" t="s">
        <v>63</v>
      </c>
      <c r="E106" s="12"/>
      <c r="F106" s="12"/>
    </row>
    <row r="107" spans="1:6" ht="0.75" customHeight="1" thickBot="1">
      <c r="A107" s="11"/>
      <c r="B107" s="27"/>
      <c r="C107" s="11"/>
      <c r="D107" s="11"/>
      <c r="E107" s="12"/>
      <c r="F107" s="12"/>
    </row>
    <row r="108" spans="1:6" ht="12.75">
      <c r="A108" s="34"/>
      <c r="B108" s="34"/>
      <c r="C108" s="24">
        <v>4440</v>
      </c>
      <c r="D108" s="35" t="s">
        <v>64</v>
      </c>
      <c r="E108" s="25"/>
      <c r="F108" s="36"/>
    </row>
    <row r="109" spans="1:6" ht="13.5" thickBot="1">
      <c r="A109" s="37"/>
      <c r="B109" s="37"/>
      <c r="C109" s="30"/>
      <c r="D109" s="38" t="s">
        <v>65</v>
      </c>
      <c r="E109" s="31">
        <v>1655</v>
      </c>
      <c r="F109" s="39">
        <v>0</v>
      </c>
    </row>
    <row r="110" spans="1:6" ht="12.75">
      <c r="A110" s="11"/>
      <c r="B110" s="11">
        <v>75414</v>
      </c>
      <c r="C110" s="11"/>
      <c r="D110" s="11" t="s">
        <v>76</v>
      </c>
      <c r="E110" s="12">
        <f>SUM(E111:E114)</f>
        <v>12500</v>
      </c>
      <c r="F110" s="12">
        <f>SUM(F111:F114)</f>
        <v>4483</v>
      </c>
    </row>
    <row r="111" spans="1:6" ht="12.75">
      <c r="A111" s="17"/>
      <c r="B111" s="17"/>
      <c r="C111" s="17">
        <v>3020</v>
      </c>
      <c r="D111" s="17" t="s">
        <v>77</v>
      </c>
      <c r="E111" s="18"/>
      <c r="F111" s="18"/>
    </row>
    <row r="112" spans="1:6" ht="12.75">
      <c r="A112" s="19"/>
      <c r="B112" s="19"/>
      <c r="C112" s="19"/>
      <c r="D112" s="19" t="s">
        <v>78</v>
      </c>
      <c r="E112" s="20">
        <v>1870</v>
      </c>
      <c r="F112" s="20">
        <v>1530</v>
      </c>
    </row>
    <row r="113" spans="1:6" ht="12.75">
      <c r="A113" s="11"/>
      <c r="B113" s="11"/>
      <c r="C113" s="11">
        <v>4210</v>
      </c>
      <c r="D113" s="11" t="s">
        <v>38</v>
      </c>
      <c r="E113" s="12">
        <v>7130</v>
      </c>
      <c r="F113" s="12">
        <v>2003</v>
      </c>
    </row>
    <row r="114" spans="1:6" ht="12.75">
      <c r="A114" s="11"/>
      <c r="B114" s="11"/>
      <c r="C114" s="11">
        <v>4300</v>
      </c>
      <c r="D114" s="11" t="s">
        <v>40</v>
      </c>
      <c r="E114" s="12">
        <v>3500</v>
      </c>
      <c r="F114" s="12">
        <v>950</v>
      </c>
    </row>
    <row r="115" spans="1:6" ht="12.75">
      <c r="A115" s="11"/>
      <c r="B115" s="11">
        <v>75416</v>
      </c>
      <c r="C115" s="11"/>
      <c r="D115" s="11" t="s">
        <v>79</v>
      </c>
      <c r="E115" s="12">
        <v>210000</v>
      </c>
      <c r="F115" s="12">
        <f>SUM(F116:F127)</f>
        <v>90552</v>
      </c>
    </row>
    <row r="116" spans="1:6" ht="12.75">
      <c r="A116" s="11"/>
      <c r="B116" s="11"/>
      <c r="C116" s="11">
        <v>4010</v>
      </c>
      <c r="D116" s="11" t="s">
        <v>51</v>
      </c>
      <c r="E116" s="12">
        <v>135252</v>
      </c>
      <c r="F116" s="12">
        <v>47299</v>
      </c>
    </row>
    <row r="117" spans="1:6" ht="12.75">
      <c r="A117" s="11"/>
      <c r="B117" s="11"/>
      <c r="C117" s="11">
        <v>4040</v>
      </c>
      <c r="D117" s="11" t="s">
        <v>35</v>
      </c>
      <c r="E117" s="12">
        <v>12744</v>
      </c>
      <c r="F117" s="12">
        <v>12744</v>
      </c>
    </row>
    <row r="118" spans="1:6" ht="12.75">
      <c r="A118" s="11"/>
      <c r="B118" s="11"/>
      <c r="C118" s="11">
        <v>4120</v>
      </c>
      <c r="D118" s="11" t="s">
        <v>37</v>
      </c>
      <c r="E118" s="12">
        <v>4068</v>
      </c>
      <c r="F118" s="12">
        <v>1216</v>
      </c>
    </row>
    <row r="119" spans="1:6" ht="12.75">
      <c r="A119" s="11"/>
      <c r="B119" s="11"/>
      <c r="C119" s="11">
        <v>4110</v>
      </c>
      <c r="D119" s="11" t="s">
        <v>23</v>
      </c>
      <c r="E119" s="12">
        <v>29680</v>
      </c>
      <c r="F119" s="12">
        <v>7789</v>
      </c>
    </row>
    <row r="120" spans="1:6" ht="12.75">
      <c r="A120" s="11"/>
      <c r="B120" s="11"/>
      <c r="C120" s="11">
        <v>4210</v>
      </c>
      <c r="D120" s="11" t="s">
        <v>38</v>
      </c>
      <c r="E120" s="12">
        <v>12256</v>
      </c>
      <c r="F120" s="12">
        <v>11425</v>
      </c>
    </row>
    <row r="121" spans="1:6" ht="12.75">
      <c r="A121" s="11"/>
      <c r="B121" s="11"/>
      <c r="C121" s="11">
        <v>4260</v>
      </c>
      <c r="D121" s="11" t="s">
        <v>39</v>
      </c>
      <c r="E121" s="12">
        <v>5000</v>
      </c>
      <c r="F121" s="12">
        <v>3674</v>
      </c>
    </row>
    <row r="122" spans="1:6" ht="12.75">
      <c r="A122" s="11"/>
      <c r="B122" s="11"/>
      <c r="C122" s="11">
        <v>4270</v>
      </c>
      <c r="D122" s="11" t="s">
        <v>24</v>
      </c>
      <c r="E122" s="12">
        <v>3000</v>
      </c>
      <c r="F122" s="12">
        <v>2720</v>
      </c>
    </row>
    <row r="123" spans="1:6" ht="12.75">
      <c r="A123" s="11"/>
      <c r="B123" s="11"/>
      <c r="C123" s="11">
        <v>4300</v>
      </c>
      <c r="D123" s="11" t="s">
        <v>80</v>
      </c>
      <c r="E123" s="12">
        <v>1000</v>
      </c>
      <c r="F123" s="12">
        <v>1000</v>
      </c>
    </row>
    <row r="124" spans="1:6" ht="12.75">
      <c r="A124" s="11"/>
      <c r="B124" s="11"/>
      <c r="C124" s="11">
        <v>4410</v>
      </c>
      <c r="D124" s="11" t="s">
        <v>60</v>
      </c>
      <c r="E124" s="12">
        <v>2717</v>
      </c>
      <c r="F124" s="12">
        <v>2685</v>
      </c>
    </row>
    <row r="125" spans="1:6" ht="12.75">
      <c r="A125" s="11"/>
      <c r="B125" s="11"/>
      <c r="C125" s="11">
        <v>4430</v>
      </c>
      <c r="D125" s="11" t="s">
        <v>63</v>
      </c>
      <c r="E125" s="12">
        <v>863</v>
      </c>
      <c r="F125" s="12">
        <v>0</v>
      </c>
    </row>
    <row r="126" spans="1:6" ht="12.75">
      <c r="A126" s="17"/>
      <c r="B126" s="17"/>
      <c r="C126" s="17">
        <v>4440</v>
      </c>
      <c r="D126" s="17" t="s">
        <v>64</v>
      </c>
      <c r="E126" s="18"/>
      <c r="F126" s="18"/>
    </row>
    <row r="127" spans="1:6" ht="13.5" thickBot="1">
      <c r="A127" s="19"/>
      <c r="B127" s="19"/>
      <c r="C127" s="19"/>
      <c r="D127" s="19" t="s">
        <v>65</v>
      </c>
      <c r="E127" s="20">
        <v>3420</v>
      </c>
      <c r="F127" s="20">
        <v>0</v>
      </c>
    </row>
    <row r="128" spans="1:6" ht="13.5" thickBot="1">
      <c r="A128" s="9">
        <v>757</v>
      </c>
      <c r="B128" s="9"/>
      <c r="C128" s="9"/>
      <c r="D128" s="9" t="s">
        <v>81</v>
      </c>
      <c r="E128" s="10">
        <v>787411</v>
      </c>
      <c r="F128" s="10">
        <v>262518</v>
      </c>
    </row>
    <row r="129" spans="1:6" ht="12.75">
      <c r="A129" s="11"/>
      <c r="B129" s="11">
        <v>75702</v>
      </c>
      <c r="C129" s="11"/>
      <c r="D129" s="11" t="s">
        <v>82</v>
      </c>
      <c r="E129" s="12">
        <v>787411</v>
      </c>
      <c r="F129" s="12">
        <v>262518</v>
      </c>
    </row>
    <row r="130" spans="1:6" ht="13.5" thickBot="1">
      <c r="A130" s="11"/>
      <c r="B130" s="11"/>
      <c r="C130" s="11">
        <v>2930</v>
      </c>
      <c r="D130" s="11" t="s">
        <v>83</v>
      </c>
      <c r="E130" s="12">
        <v>787411</v>
      </c>
      <c r="F130" s="12">
        <v>262518</v>
      </c>
    </row>
    <row r="131" spans="1:6" ht="15" customHeight="1" thickBot="1">
      <c r="A131" s="9">
        <v>758</v>
      </c>
      <c r="B131" s="9"/>
      <c r="C131" s="9"/>
      <c r="D131" s="9" t="s">
        <v>84</v>
      </c>
      <c r="E131" s="10">
        <v>49817</v>
      </c>
      <c r="F131" s="10">
        <v>0</v>
      </c>
    </row>
    <row r="132" spans="1:6" ht="12.75">
      <c r="A132" s="11"/>
      <c r="B132" s="11">
        <v>75818</v>
      </c>
      <c r="C132" s="11"/>
      <c r="D132" s="11" t="s">
        <v>85</v>
      </c>
      <c r="E132" s="12">
        <v>49817</v>
      </c>
      <c r="F132" s="12">
        <v>0</v>
      </c>
    </row>
    <row r="133" spans="1:6" ht="13.5" thickBot="1">
      <c r="A133" s="11"/>
      <c r="B133" s="11"/>
      <c r="C133" s="11">
        <v>4810</v>
      </c>
      <c r="D133" s="11" t="s">
        <v>86</v>
      </c>
      <c r="E133" s="12">
        <v>49817</v>
      </c>
      <c r="F133" s="12">
        <v>0</v>
      </c>
    </row>
    <row r="134" spans="1:6" s="40" customFormat="1" ht="13.5" thickBot="1">
      <c r="A134" s="9">
        <v>801</v>
      </c>
      <c r="B134" s="9"/>
      <c r="C134" s="9"/>
      <c r="D134" s="9" t="s">
        <v>87</v>
      </c>
      <c r="E134" s="10">
        <v>4351023</v>
      </c>
      <c r="F134" s="10">
        <v>892754</v>
      </c>
    </row>
    <row r="135" spans="1:6" ht="12.75">
      <c r="A135" s="11"/>
      <c r="B135" s="11">
        <v>80101</v>
      </c>
      <c r="C135" s="11"/>
      <c r="D135" s="11" t="s">
        <v>88</v>
      </c>
      <c r="E135" s="12">
        <f>SUM(E136:E154)</f>
        <v>1412364</v>
      </c>
      <c r="F135" s="12">
        <f>SUM(F137:F154)</f>
        <v>486162</v>
      </c>
    </row>
    <row r="136" spans="1:6" ht="12.75">
      <c r="A136" s="17"/>
      <c r="B136" s="17"/>
      <c r="C136" s="17">
        <v>3020</v>
      </c>
      <c r="D136" s="17" t="s">
        <v>77</v>
      </c>
      <c r="E136" s="18"/>
      <c r="F136" s="18"/>
    </row>
    <row r="137" spans="1:6" ht="12.75">
      <c r="A137" s="19"/>
      <c r="B137" s="19"/>
      <c r="C137" s="19"/>
      <c r="D137" s="19" t="s">
        <v>89</v>
      </c>
      <c r="E137" s="20">
        <v>19150</v>
      </c>
      <c r="F137" s="20">
        <v>7708</v>
      </c>
    </row>
    <row r="138" spans="1:6" ht="12.75">
      <c r="A138" s="17"/>
      <c r="B138" s="17"/>
      <c r="C138" s="17">
        <v>3030</v>
      </c>
      <c r="D138" s="17" t="s">
        <v>32</v>
      </c>
      <c r="E138" s="18"/>
      <c r="F138" s="18"/>
    </row>
    <row r="139" spans="1:6" ht="12.75">
      <c r="A139" s="19"/>
      <c r="B139" s="19"/>
      <c r="C139" s="19"/>
      <c r="D139" s="19" t="s">
        <v>27</v>
      </c>
      <c r="E139" s="20">
        <v>1500</v>
      </c>
      <c r="F139" s="20">
        <v>743</v>
      </c>
    </row>
    <row r="140" spans="1:6" ht="12.75">
      <c r="A140" s="27"/>
      <c r="B140" s="11"/>
      <c r="C140" s="11">
        <v>4010</v>
      </c>
      <c r="D140" s="11" t="s">
        <v>90</v>
      </c>
      <c r="E140" s="12">
        <v>872832</v>
      </c>
      <c r="F140" s="12">
        <v>258443</v>
      </c>
    </row>
    <row r="141" spans="1:6" ht="12.75">
      <c r="A141" s="27"/>
      <c r="B141" s="11"/>
      <c r="C141" s="11">
        <v>4040</v>
      </c>
      <c r="D141" s="11" t="s">
        <v>35</v>
      </c>
      <c r="E141" s="12">
        <v>72986</v>
      </c>
      <c r="F141" s="12">
        <v>67663</v>
      </c>
    </row>
    <row r="142" spans="1:6" ht="12.75">
      <c r="A142" s="27"/>
      <c r="B142" s="11"/>
      <c r="C142" s="11">
        <v>4110</v>
      </c>
      <c r="D142" s="11" t="s">
        <v>23</v>
      </c>
      <c r="E142" s="12">
        <v>158159</v>
      </c>
      <c r="F142" s="12">
        <v>49675</v>
      </c>
    </row>
    <row r="143" spans="1:6" ht="12.75">
      <c r="A143" s="27"/>
      <c r="B143" s="11"/>
      <c r="C143" s="11">
        <v>4120</v>
      </c>
      <c r="D143" s="11" t="s">
        <v>37</v>
      </c>
      <c r="E143" s="12">
        <v>22387</v>
      </c>
      <c r="F143" s="12">
        <v>7066</v>
      </c>
    </row>
    <row r="144" spans="1:6" ht="12.75">
      <c r="A144" s="27"/>
      <c r="B144" s="11"/>
      <c r="C144" s="11">
        <v>4210</v>
      </c>
      <c r="D144" s="11" t="s">
        <v>38</v>
      </c>
      <c r="E144" s="12">
        <v>24000</v>
      </c>
      <c r="F144" s="12">
        <v>9063</v>
      </c>
    </row>
    <row r="145" spans="1:6" ht="12.75">
      <c r="A145" s="27"/>
      <c r="B145" s="11"/>
      <c r="C145" s="11">
        <v>4240</v>
      </c>
      <c r="D145" s="11" t="s">
        <v>91</v>
      </c>
      <c r="E145" s="12"/>
      <c r="F145" s="12"/>
    </row>
    <row r="146" spans="1:6" ht="12.75">
      <c r="A146" s="27"/>
      <c r="B146" s="11"/>
      <c r="C146" s="11"/>
      <c r="D146" s="11" t="s">
        <v>92</v>
      </c>
      <c r="E146" s="12">
        <v>4500</v>
      </c>
      <c r="F146" s="12">
        <v>441</v>
      </c>
    </row>
    <row r="147" spans="1:6" ht="12.75">
      <c r="A147" s="27"/>
      <c r="B147" s="11"/>
      <c r="C147" s="11">
        <v>4260</v>
      </c>
      <c r="D147" s="11" t="s">
        <v>39</v>
      </c>
      <c r="E147" s="12">
        <v>85099</v>
      </c>
      <c r="F147" s="12">
        <v>51628</v>
      </c>
    </row>
    <row r="148" spans="1:6" ht="12.75">
      <c r="A148" s="27"/>
      <c r="B148" s="11"/>
      <c r="C148" s="11">
        <v>4270</v>
      </c>
      <c r="D148" s="11" t="s">
        <v>24</v>
      </c>
      <c r="E148" s="12">
        <v>52000</v>
      </c>
      <c r="F148" s="12">
        <v>9069</v>
      </c>
    </row>
    <row r="149" spans="1:6" ht="12.75">
      <c r="A149" s="27"/>
      <c r="B149" s="11"/>
      <c r="C149" s="11">
        <v>4300</v>
      </c>
      <c r="D149" s="11" t="s">
        <v>40</v>
      </c>
      <c r="E149" s="12">
        <v>17330</v>
      </c>
      <c r="F149" s="12">
        <v>9375</v>
      </c>
    </row>
    <row r="150" spans="1:6" ht="12.75">
      <c r="A150" s="27"/>
      <c r="B150" s="11"/>
      <c r="C150" s="11">
        <v>4410</v>
      </c>
      <c r="D150" s="11" t="s">
        <v>60</v>
      </c>
      <c r="E150" s="12">
        <v>8500</v>
      </c>
      <c r="F150" s="12">
        <v>4536</v>
      </c>
    </row>
    <row r="151" spans="1:6" ht="12.75">
      <c r="A151" s="27"/>
      <c r="B151" s="11"/>
      <c r="C151" s="11">
        <v>4440</v>
      </c>
      <c r="D151" s="11" t="s">
        <v>64</v>
      </c>
      <c r="E151" s="12"/>
      <c r="F151" s="12"/>
    </row>
    <row r="152" spans="1:6" ht="12.75">
      <c r="A152" s="27"/>
      <c r="B152" s="11"/>
      <c r="C152" s="11"/>
      <c r="D152" s="11" t="s">
        <v>65</v>
      </c>
      <c r="E152" s="12">
        <v>65668</v>
      </c>
      <c r="F152" s="12">
        <v>2500</v>
      </c>
    </row>
    <row r="153" spans="1:6" ht="12.75">
      <c r="A153" s="27"/>
      <c r="B153" s="11"/>
      <c r="C153" s="11">
        <v>4570</v>
      </c>
      <c r="D153" s="11" t="s">
        <v>93</v>
      </c>
      <c r="E153" s="41"/>
      <c r="F153" s="41"/>
    </row>
    <row r="154" spans="1:6" ht="12.75">
      <c r="A154" s="27"/>
      <c r="B154" s="11"/>
      <c r="C154" s="11"/>
      <c r="D154" s="11" t="s">
        <v>94</v>
      </c>
      <c r="E154" s="12">
        <v>8253</v>
      </c>
      <c r="F154" s="12">
        <v>8252</v>
      </c>
    </row>
    <row r="155" spans="1:6" ht="12.75">
      <c r="A155" s="27"/>
      <c r="B155" s="11">
        <v>80110</v>
      </c>
      <c r="C155" s="11"/>
      <c r="D155" s="11" t="s">
        <v>95</v>
      </c>
      <c r="E155" s="12">
        <f>SUM(E156:E173)</f>
        <v>497465</v>
      </c>
      <c r="F155" s="12">
        <f>SUM(F156:F173)</f>
        <v>122451</v>
      </c>
    </row>
    <row r="156" spans="1:6" ht="12.75">
      <c r="A156" s="27"/>
      <c r="B156" s="11"/>
      <c r="C156" s="11">
        <v>3020</v>
      </c>
      <c r="D156" s="11" t="s">
        <v>77</v>
      </c>
      <c r="E156" s="12"/>
      <c r="F156" s="12"/>
    </row>
    <row r="157" spans="1:6" ht="12.75">
      <c r="A157" s="27"/>
      <c r="B157" s="11"/>
      <c r="C157" s="11"/>
      <c r="D157" s="11" t="s">
        <v>89</v>
      </c>
      <c r="E157" s="12">
        <v>4500</v>
      </c>
      <c r="F157" s="12">
        <v>0</v>
      </c>
    </row>
    <row r="158" spans="1:6" ht="12.75">
      <c r="A158" s="17"/>
      <c r="B158" s="11"/>
      <c r="C158" s="11">
        <v>3030</v>
      </c>
      <c r="D158" s="11" t="s">
        <v>96</v>
      </c>
      <c r="E158" s="12"/>
      <c r="F158" s="12"/>
    </row>
    <row r="159" spans="1:6" ht="12.75">
      <c r="A159" s="19"/>
      <c r="B159" s="11"/>
      <c r="C159" s="11"/>
      <c r="D159" s="11" t="s">
        <v>27</v>
      </c>
      <c r="E159" s="12">
        <v>1000</v>
      </c>
      <c r="F159" s="12">
        <v>620</v>
      </c>
    </row>
    <row r="160" spans="1:6" ht="12.75">
      <c r="A160" s="27"/>
      <c r="B160" s="11"/>
      <c r="C160" s="11">
        <v>4010</v>
      </c>
      <c r="D160" s="11" t="s">
        <v>51</v>
      </c>
      <c r="E160" s="12">
        <v>331120</v>
      </c>
      <c r="F160" s="12">
        <v>82780</v>
      </c>
    </row>
    <row r="161" spans="1:6" ht="12.75">
      <c r="A161" s="27"/>
      <c r="B161" s="11"/>
      <c r="C161" s="11">
        <v>4040</v>
      </c>
      <c r="D161" s="11" t="s">
        <v>35</v>
      </c>
      <c r="E161" s="12">
        <v>13146</v>
      </c>
      <c r="F161" s="12">
        <v>13146</v>
      </c>
    </row>
    <row r="162" spans="1:6" ht="12.75">
      <c r="A162" s="27"/>
      <c r="B162" s="11"/>
      <c r="C162" s="11">
        <v>4110</v>
      </c>
      <c r="D162" s="11" t="s">
        <v>23</v>
      </c>
      <c r="E162" s="12">
        <v>59324</v>
      </c>
      <c r="F162" s="12">
        <v>13132</v>
      </c>
    </row>
    <row r="163" spans="1:6" ht="12.75">
      <c r="A163" s="27"/>
      <c r="B163" s="11"/>
      <c r="C163" s="11">
        <v>4120</v>
      </c>
      <c r="D163" s="11" t="s">
        <v>37</v>
      </c>
      <c r="E163" s="12">
        <v>8414</v>
      </c>
      <c r="F163" s="12">
        <v>1904</v>
      </c>
    </row>
    <row r="164" spans="1:6" ht="12.75">
      <c r="A164" s="27"/>
      <c r="B164" s="11"/>
      <c r="C164" s="11">
        <v>4210</v>
      </c>
      <c r="D164" s="11" t="s">
        <v>38</v>
      </c>
      <c r="E164" s="12">
        <v>42000</v>
      </c>
      <c r="F164" s="12">
        <v>6347</v>
      </c>
    </row>
    <row r="165" spans="1:6" ht="12.75">
      <c r="A165" s="27"/>
      <c r="B165" s="11"/>
      <c r="C165" s="11">
        <v>4240</v>
      </c>
      <c r="D165" s="11" t="s">
        <v>91</v>
      </c>
      <c r="E165" s="12">
        <v>5000</v>
      </c>
      <c r="F165" s="12">
        <v>689</v>
      </c>
    </row>
    <row r="166" spans="1:6" ht="12.75">
      <c r="A166" s="27"/>
      <c r="B166" s="11"/>
      <c r="C166" s="11"/>
      <c r="D166" s="11" t="s">
        <v>92</v>
      </c>
      <c r="E166" s="12"/>
      <c r="F166" s="12"/>
    </row>
    <row r="167" spans="1:6" ht="12.75">
      <c r="A167" s="27"/>
      <c r="B167" s="11"/>
      <c r="C167" s="11">
        <v>4270</v>
      </c>
      <c r="D167" s="11" t="s">
        <v>24</v>
      </c>
      <c r="E167" s="12">
        <v>2000</v>
      </c>
      <c r="F167" s="12">
        <v>0</v>
      </c>
    </row>
    <row r="168" spans="1:6" ht="12.75">
      <c r="A168" s="27"/>
      <c r="B168" s="11"/>
      <c r="C168" s="11">
        <v>4300</v>
      </c>
      <c r="D168" s="11" t="s">
        <v>40</v>
      </c>
      <c r="E168" s="12">
        <v>4500</v>
      </c>
      <c r="F168" s="12">
        <v>1407</v>
      </c>
    </row>
    <row r="169" spans="1:6" ht="12.75">
      <c r="A169" s="27"/>
      <c r="B169" s="11"/>
      <c r="C169" s="11">
        <v>4410</v>
      </c>
      <c r="D169" s="11" t="s">
        <v>60</v>
      </c>
      <c r="E169" s="12">
        <v>3000</v>
      </c>
      <c r="F169" s="12">
        <v>450</v>
      </c>
    </row>
    <row r="170" spans="1:6" ht="12.75">
      <c r="A170" s="27"/>
      <c r="B170" s="11"/>
      <c r="C170" s="11">
        <v>4440</v>
      </c>
      <c r="D170" s="11" t="s">
        <v>64</v>
      </c>
      <c r="E170" s="12"/>
      <c r="F170" s="12"/>
    </row>
    <row r="171" spans="1:6" ht="12.75">
      <c r="A171" s="27"/>
      <c r="B171" s="11"/>
      <c r="C171" s="11"/>
      <c r="D171" s="11" t="s">
        <v>65</v>
      </c>
      <c r="E171" s="12">
        <v>21485</v>
      </c>
      <c r="F171" s="12">
        <v>0</v>
      </c>
    </row>
    <row r="172" spans="1:6" ht="12.75">
      <c r="A172" s="42"/>
      <c r="B172" s="23"/>
      <c r="C172" s="17">
        <v>4570</v>
      </c>
      <c r="D172" s="42" t="s">
        <v>93</v>
      </c>
      <c r="E172" s="18"/>
      <c r="F172" s="43"/>
    </row>
    <row r="173" spans="1:6" ht="12.75">
      <c r="A173" s="44"/>
      <c r="B173" s="29"/>
      <c r="C173" s="19"/>
      <c r="D173" s="44" t="s">
        <v>94</v>
      </c>
      <c r="E173" s="20">
        <v>1976</v>
      </c>
      <c r="F173" s="45">
        <v>1976</v>
      </c>
    </row>
    <row r="174" spans="1:6" ht="12.75">
      <c r="A174" s="27"/>
      <c r="B174" s="11">
        <v>80113</v>
      </c>
      <c r="C174" s="11"/>
      <c r="D174" s="11" t="s">
        <v>97</v>
      </c>
      <c r="E174" s="12">
        <f>SUM(E175:E179)</f>
        <v>47570</v>
      </c>
      <c r="F174" s="12">
        <f>SUM(F175:F179)</f>
        <v>17162</v>
      </c>
    </row>
    <row r="175" spans="1:6" ht="12.75">
      <c r="A175" s="27"/>
      <c r="B175" s="27"/>
      <c r="C175" s="27">
        <v>3030</v>
      </c>
      <c r="D175" s="27" t="s">
        <v>96</v>
      </c>
      <c r="E175" s="28"/>
      <c r="F175" s="28"/>
    </row>
    <row r="176" spans="1:6" ht="12.75">
      <c r="A176" s="27"/>
      <c r="B176" s="27"/>
      <c r="C176" s="27"/>
      <c r="D176" s="27" t="s">
        <v>27</v>
      </c>
      <c r="E176" s="28">
        <v>3800</v>
      </c>
      <c r="F176" s="28">
        <v>896</v>
      </c>
    </row>
    <row r="177" spans="1:6" ht="12.75">
      <c r="A177" s="27"/>
      <c r="B177" s="11"/>
      <c r="C177" s="11">
        <v>4110</v>
      </c>
      <c r="D177" s="11" t="s">
        <v>23</v>
      </c>
      <c r="E177" s="12">
        <v>677</v>
      </c>
      <c r="F177" s="12">
        <v>131</v>
      </c>
    </row>
    <row r="178" spans="1:6" ht="12.75">
      <c r="A178" s="27"/>
      <c r="B178" s="11"/>
      <c r="C178" s="11">
        <v>4120</v>
      </c>
      <c r="D178" s="11" t="s">
        <v>37</v>
      </c>
      <c r="E178" s="12">
        <v>93</v>
      </c>
      <c r="F178" s="12">
        <v>20</v>
      </c>
    </row>
    <row r="179" spans="1:6" ht="12.75">
      <c r="A179" s="27"/>
      <c r="B179" s="11"/>
      <c r="C179" s="11">
        <v>4300</v>
      </c>
      <c r="D179" s="11" t="s">
        <v>40</v>
      </c>
      <c r="E179" s="12">
        <v>43000</v>
      </c>
      <c r="F179" s="12">
        <v>16115</v>
      </c>
    </row>
    <row r="180" spans="1:6" ht="12.75">
      <c r="A180" s="27"/>
      <c r="B180" s="11">
        <v>80114</v>
      </c>
      <c r="C180" s="11"/>
      <c r="D180" s="11" t="s">
        <v>98</v>
      </c>
      <c r="E180" s="12">
        <f>SUM(E181:E192)</f>
        <v>156490</v>
      </c>
      <c r="F180" s="12">
        <f>SUM(F181:F192)</f>
        <v>45914</v>
      </c>
    </row>
    <row r="181" spans="1:6" ht="12.75">
      <c r="A181" s="27"/>
      <c r="B181" s="11"/>
      <c r="C181" s="11">
        <v>4010</v>
      </c>
      <c r="D181" s="11" t="s">
        <v>51</v>
      </c>
      <c r="E181" s="12">
        <v>107274</v>
      </c>
      <c r="F181" s="12">
        <v>31013</v>
      </c>
    </row>
    <row r="182" spans="1:6" ht="12.75">
      <c r="A182" s="27"/>
      <c r="B182" s="11"/>
      <c r="C182" s="11">
        <v>4040</v>
      </c>
      <c r="D182" s="11" t="s">
        <v>35</v>
      </c>
      <c r="E182" s="12">
        <v>8025</v>
      </c>
      <c r="F182" s="12">
        <v>7825</v>
      </c>
    </row>
    <row r="183" spans="1:6" ht="12.75">
      <c r="A183" s="27"/>
      <c r="B183" s="11"/>
      <c r="C183" s="11">
        <v>4110</v>
      </c>
      <c r="D183" s="11" t="s">
        <v>23</v>
      </c>
      <c r="E183" s="12">
        <v>19292</v>
      </c>
      <c r="F183" s="12">
        <v>4068</v>
      </c>
    </row>
    <row r="184" spans="1:6" ht="12.75">
      <c r="A184" s="27"/>
      <c r="B184" s="11"/>
      <c r="C184" s="11">
        <v>4120</v>
      </c>
      <c r="D184" s="11" t="s">
        <v>37</v>
      </c>
      <c r="E184" s="12">
        <v>2730</v>
      </c>
      <c r="F184" s="12">
        <v>607</v>
      </c>
    </row>
    <row r="185" spans="1:6" ht="12.75">
      <c r="A185" s="27"/>
      <c r="B185" s="11"/>
      <c r="C185" s="11">
        <v>4210</v>
      </c>
      <c r="D185" s="11" t="s">
        <v>99</v>
      </c>
      <c r="E185" s="12">
        <v>6400</v>
      </c>
      <c r="F185" s="12">
        <v>942</v>
      </c>
    </row>
    <row r="186" spans="1:6" ht="12.75">
      <c r="A186" s="27"/>
      <c r="B186" s="11"/>
      <c r="C186" s="11">
        <v>4270</v>
      </c>
      <c r="D186" s="11" t="s">
        <v>24</v>
      </c>
      <c r="E186" s="12">
        <v>3200</v>
      </c>
      <c r="F186" s="12">
        <v>0</v>
      </c>
    </row>
    <row r="187" spans="1:6" ht="12.75">
      <c r="A187" s="27"/>
      <c r="B187" s="11"/>
      <c r="C187" s="11">
        <v>4300</v>
      </c>
      <c r="D187" s="11" t="s">
        <v>40</v>
      </c>
      <c r="E187" s="12">
        <v>5500</v>
      </c>
      <c r="F187" s="12">
        <v>737</v>
      </c>
    </row>
    <row r="188" spans="1:6" ht="12.75">
      <c r="A188" s="27"/>
      <c r="B188" s="11"/>
      <c r="C188" s="11">
        <v>4410</v>
      </c>
      <c r="D188" s="11" t="s">
        <v>60</v>
      </c>
      <c r="E188" s="12">
        <v>150</v>
      </c>
      <c r="F188" s="12">
        <v>114</v>
      </c>
    </row>
    <row r="189" spans="1:6" ht="12.75">
      <c r="A189" s="27"/>
      <c r="B189" s="11"/>
      <c r="C189" s="11">
        <v>4440</v>
      </c>
      <c r="D189" s="11" t="s">
        <v>64</v>
      </c>
      <c r="E189" s="12">
        <v>3310</v>
      </c>
      <c r="F189" s="12">
        <v>0</v>
      </c>
    </row>
    <row r="190" spans="1:6" ht="12.75">
      <c r="A190" s="27"/>
      <c r="B190" s="11"/>
      <c r="C190" s="11"/>
      <c r="D190" s="11" t="s">
        <v>65</v>
      </c>
      <c r="E190" s="12"/>
      <c r="F190" s="12"/>
    </row>
    <row r="191" spans="1:6" ht="12.75">
      <c r="A191" s="27"/>
      <c r="B191" s="27"/>
      <c r="C191" s="27">
        <v>4570</v>
      </c>
      <c r="D191" s="27" t="s">
        <v>93</v>
      </c>
      <c r="E191" s="28"/>
      <c r="F191" s="28"/>
    </row>
    <row r="192" spans="1:6" ht="12.75">
      <c r="A192" s="27"/>
      <c r="B192" s="27"/>
      <c r="C192" s="27"/>
      <c r="D192" s="27" t="s">
        <v>94</v>
      </c>
      <c r="E192" s="28">
        <v>609</v>
      </c>
      <c r="F192" s="28">
        <v>608</v>
      </c>
    </row>
    <row r="193" spans="1:6" ht="12.75">
      <c r="A193" s="27"/>
      <c r="B193" s="11">
        <v>80120</v>
      </c>
      <c r="C193" s="11"/>
      <c r="D193" s="11" t="s">
        <v>100</v>
      </c>
      <c r="E193" s="12">
        <f>SUM(E195:E212)</f>
        <v>698608</v>
      </c>
      <c r="F193" s="12">
        <f>SUM(F194:F212)</f>
        <v>213245</v>
      </c>
    </row>
    <row r="194" spans="1:6" ht="12.75">
      <c r="A194" s="27"/>
      <c r="B194" s="11"/>
      <c r="C194" s="11">
        <v>3020</v>
      </c>
      <c r="D194" s="11" t="s">
        <v>77</v>
      </c>
      <c r="E194" s="12"/>
      <c r="F194" s="12"/>
    </row>
    <row r="195" spans="1:6" ht="12.75">
      <c r="A195" s="27"/>
      <c r="B195" s="11"/>
      <c r="C195" s="11"/>
      <c r="D195" s="11" t="s">
        <v>89</v>
      </c>
      <c r="E195" s="12">
        <v>2270</v>
      </c>
      <c r="F195" s="12">
        <v>0</v>
      </c>
    </row>
    <row r="196" spans="1:6" ht="12.75">
      <c r="A196" s="27"/>
      <c r="B196" s="27"/>
      <c r="C196" s="27">
        <v>3030</v>
      </c>
      <c r="D196" s="27" t="s">
        <v>32</v>
      </c>
      <c r="E196" s="28"/>
      <c r="F196" s="28"/>
    </row>
    <row r="197" spans="1:6" ht="12.75">
      <c r="A197" s="27"/>
      <c r="B197" s="27"/>
      <c r="C197" s="27"/>
      <c r="D197" s="27" t="s">
        <v>27</v>
      </c>
      <c r="E197" s="28">
        <v>1000</v>
      </c>
      <c r="F197" s="28">
        <v>0</v>
      </c>
    </row>
    <row r="198" spans="1:6" ht="12.75">
      <c r="A198" s="27"/>
      <c r="B198" s="11"/>
      <c r="C198" s="11">
        <v>4010</v>
      </c>
      <c r="D198" s="11" t="s">
        <v>51</v>
      </c>
      <c r="E198" s="12">
        <v>424686</v>
      </c>
      <c r="F198" s="12">
        <v>117711</v>
      </c>
    </row>
    <row r="199" spans="1:6" ht="12.75">
      <c r="A199" s="27"/>
      <c r="B199" s="11"/>
      <c r="C199" s="11">
        <v>4040</v>
      </c>
      <c r="D199" s="11" t="s">
        <v>35</v>
      </c>
      <c r="E199" s="12">
        <v>29104</v>
      </c>
      <c r="F199" s="12">
        <v>29104</v>
      </c>
    </row>
    <row r="200" spans="1:6" ht="12.75">
      <c r="A200" s="27"/>
      <c r="B200" s="11"/>
      <c r="C200" s="11">
        <v>4110</v>
      </c>
      <c r="D200" s="11" t="s">
        <v>23</v>
      </c>
      <c r="E200" s="12">
        <v>77586</v>
      </c>
      <c r="F200" s="12">
        <v>20262</v>
      </c>
    </row>
    <row r="201" spans="1:6" ht="12.75">
      <c r="A201" s="27"/>
      <c r="B201" s="11"/>
      <c r="C201" s="11">
        <v>4120</v>
      </c>
      <c r="D201" s="11" t="s">
        <v>37</v>
      </c>
      <c r="E201" s="12">
        <v>11020</v>
      </c>
      <c r="F201" s="12">
        <v>3079</v>
      </c>
    </row>
    <row r="202" spans="1:6" ht="12.75">
      <c r="A202" s="27"/>
      <c r="B202" s="11"/>
      <c r="C202" s="11">
        <v>4210</v>
      </c>
      <c r="D202" s="11" t="s">
        <v>38</v>
      </c>
      <c r="E202" s="12">
        <v>16500</v>
      </c>
      <c r="F202" s="12">
        <v>3909</v>
      </c>
    </row>
    <row r="203" spans="1:6" ht="12.75">
      <c r="A203" s="27"/>
      <c r="B203" s="11"/>
      <c r="C203" s="11">
        <v>4240</v>
      </c>
      <c r="D203" s="11" t="s">
        <v>91</v>
      </c>
      <c r="E203" s="12"/>
      <c r="F203" s="12"/>
    </row>
    <row r="204" spans="1:6" ht="12.75">
      <c r="A204" s="27"/>
      <c r="B204" s="11"/>
      <c r="C204" s="11"/>
      <c r="D204" s="11" t="s">
        <v>101</v>
      </c>
      <c r="E204" s="12">
        <v>10000</v>
      </c>
      <c r="F204" s="12">
        <v>390</v>
      </c>
    </row>
    <row r="205" spans="1:6" ht="12.75">
      <c r="A205" s="27"/>
      <c r="B205" s="11"/>
      <c r="C205" s="11">
        <v>4260</v>
      </c>
      <c r="D205" s="11" t="s">
        <v>39</v>
      </c>
      <c r="E205" s="12">
        <v>73400</v>
      </c>
      <c r="F205" s="12">
        <v>27280</v>
      </c>
    </row>
    <row r="206" spans="1:6" ht="12.75">
      <c r="A206" s="27"/>
      <c r="B206" s="11"/>
      <c r="C206" s="11">
        <v>4270</v>
      </c>
      <c r="D206" s="11" t="s">
        <v>24</v>
      </c>
      <c r="E206" s="12">
        <v>8000</v>
      </c>
      <c r="F206" s="12">
        <v>943</v>
      </c>
    </row>
    <row r="207" spans="1:6" ht="12.75">
      <c r="A207" s="27"/>
      <c r="B207" s="11"/>
      <c r="C207" s="11">
        <v>4300</v>
      </c>
      <c r="D207" s="11" t="s">
        <v>80</v>
      </c>
      <c r="E207" s="12">
        <v>13000</v>
      </c>
      <c r="F207" s="12">
        <v>4023</v>
      </c>
    </row>
    <row r="208" spans="1:6" ht="12.75">
      <c r="A208" s="27"/>
      <c r="B208" s="11"/>
      <c r="C208" s="11">
        <v>4410</v>
      </c>
      <c r="D208" s="11" t="s">
        <v>60</v>
      </c>
      <c r="E208" s="12">
        <v>2000</v>
      </c>
      <c r="F208" s="12">
        <v>211</v>
      </c>
    </row>
    <row r="209" spans="1:6" ht="12.75">
      <c r="A209" s="27"/>
      <c r="B209" s="11"/>
      <c r="C209" s="11">
        <v>4440</v>
      </c>
      <c r="D209" s="11" t="s">
        <v>64</v>
      </c>
      <c r="E209" s="12"/>
      <c r="F209" s="12"/>
    </row>
    <row r="210" spans="1:6" ht="12.75">
      <c r="A210" s="27"/>
      <c r="B210" s="11"/>
      <c r="C210" s="11"/>
      <c r="D210" s="11" t="s">
        <v>65</v>
      </c>
      <c r="E210" s="12">
        <v>27208</v>
      </c>
      <c r="F210" s="12">
        <v>3500</v>
      </c>
    </row>
    <row r="211" spans="1:6" ht="12.75">
      <c r="A211" s="27"/>
      <c r="B211" s="27"/>
      <c r="C211" s="27">
        <v>4570</v>
      </c>
      <c r="D211" s="27" t="s">
        <v>93</v>
      </c>
      <c r="E211" s="28"/>
      <c r="F211" s="28"/>
    </row>
    <row r="212" spans="1:6" ht="12.75">
      <c r="A212" s="27"/>
      <c r="B212" s="27"/>
      <c r="C212" s="27"/>
      <c r="D212" s="27" t="s">
        <v>94</v>
      </c>
      <c r="E212" s="28">
        <v>2834</v>
      </c>
      <c r="F212" s="28">
        <v>2833</v>
      </c>
    </row>
    <row r="213" spans="1:6" ht="12.75">
      <c r="A213" s="27"/>
      <c r="B213" s="11">
        <v>80195</v>
      </c>
      <c r="C213" s="11"/>
      <c r="D213" s="11" t="s">
        <v>102</v>
      </c>
      <c r="E213" s="12">
        <f>SUM(E215:E216)</f>
        <v>1538526</v>
      </c>
      <c r="F213" s="12">
        <v>7820</v>
      </c>
    </row>
    <row r="214" spans="1:6" ht="12.75">
      <c r="A214" s="27"/>
      <c r="B214" s="27"/>
      <c r="C214" s="27">
        <v>6050</v>
      </c>
      <c r="D214" s="27" t="s">
        <v>28</v>
      </c>
      <c r="E214" s="28"/>
      <c r="F214" s="28"/>
    </row>
    <row r="215" spans="1:6" ht="12.75">
      <c r="A215" s="27"/>
      <c r="B215" s="27"/>
      <c r="C215" s="27"/>
      <c r="D215" s="27" t="s">
        <v>29</v>
      </c>
      <c r="E215" s="28">
        <v>1521494</v>
      </c>
      <c r="F215" s="28">
        <v>7820</v>
      </c>
    </row>
    <row r="216" spans="1:6" ht="13.5" thickBot="1">
      <c r="A216" s="27"/>
      <c r="B216" s="30"/>
      <c r="C216" s="30">
        <v>4440</v>
      </c>
      <c r="D216" s="30" t="s">
        <v>103</v>
      </c>
      <c r="E216" s="31">
        <v>17032</v>
      </c>
      <c r="F216" s="31">
        <v>0</v>
      </c>
    </row>
    <row r="217" spans="1:6" s="40" customFormat="1" ht="13.5" thickBot="1">
      <c r="A217" s="9">
        <v>851</v>
      </c>
      <c r="B217" s="9"/>
      <c r="C217" s="9"/>
      <c r="D217" s="9" t="s">
        <v>104</v>
      </c>
      <c r="E217" s="10">
        <v>145689</v>
      </c>
      <c r="F217" s="10">
        <v>37781</v>
      </c>
    </row>
    <row r="218" spans="1:6" ht="12.75">
      <c r="A218" s="27"/>
      <c r="B218" s="11">
        <v>85121</v>
      </c>
      <c r="C218" s="11"/>
      <c r="D218" s="11" t="s">
        <v>105</v>
      </c>
      <c r="E218" s="12">
        <v>41000</v>
      </c>
      <c r="F218" s="12">
        <f>SUM(F220:F222)</f>
        <v>4579</v>
      </c>
    </row>
    <row r="219" spans="1:6" ht="12.75">
      <c r="A219" s="27"/>
      <c r="B219" s="27"/>
      <c r="C219" s="27">
        <v>3030</v>
      </c>
      <c r="D219" s="27" t="s">
        <v>96</v>
      </c>
      <c r="E219" s="28"/>
      <c r="F219" s="28"/>
    </row>
    <row r="220" spans="1:6" ht="12.75">
      <c r="A220" s="27"/>
      <c r="B220" s="27"/>
      <c r="C220" s="27"/>
      <c r="D220" s="27" t="s">
        <v>27</v>
      </c>
      <c r="E220" s="28">
        <v>3700</v>
      </c>
      <c r="F220" s="28">
        <v>1138</v>
      </c>
    </row>
    <row r="221" spans="1:6" ht="12.75">
      <c r="A221" s="27"/>
      <c r="B221" s="11"/>
      <c r="C221" s="11">
        <v>4210</v>
      </c>
      <c r="D221" s="11" t="s">
        <v>38</v>
      </c>
      <c r="E221" s="12">
        <v>33300</v>
      </c>
      <c r="F221" s="12"/>
    </row>
    <row r="222" spans="1:6" ht="12.75">
      <c r="A222" s="27"/>
      <c r="B222" s="11"/>
      <c r="C222" s="11">
        <v>4270</v>
      </c>
      <c r="D222" s="11" t="s">
        <v>24</v>
      </c>
      <c r="E222" s="12">
        <v>4000</v>
      </c>
      <c r="F222" s="12">
        <v>3441</v>
      </c>
    </row>
    <row r="223" spans="1:6" ht="12.75">
      <c r="A223" s="27"/>
      <c r="B223" s="11">
        <v>85154</v>
      </c>
      <c r="C223" s="11"/>
      <c r="D223" s="11" t="s">
        <v>106</v>
      </c>
      <c r="E223" s="12">
        <f>SUM(E224:E240)</f>
        <v>104689</v>
      </c>
      <c r="F223" s="12">
        <f>SUM(F225:F240)</f>
        <v>33202</v>
      </c>
    </row>
    <row r="224" spans="1:6" ht="12.75">
      <c r="A224" s="27"/>
      <c r="B224" s="27"/>
      <c r="C224" s="27">
        <v>3020</v>
      </c>
      <c r="D224" s="27" t="s">
        <v>77</v>
      </c>
      <c r="E224" s="28"/>
      <c r="F224" s="28"/>
    </row>
    <row r="225" spans="1:6" ht="12.75">
      <c r="A225" s="27"/>
      <c r="B225" s="27"/>
      <c r="C225" s="27"/>
      <c r="D225" s="27" t="s">
        <v>78</v>
      </c>
      <c r="E225" s="28">
        <v>403</v>
      </c>
      <c r="F225" s="28">
        <v>403</v>
      </c>
    </row>
    <row r="226" spans="1:6" ht="12.75">
      <c r="A226" s="27"/>
      <c r="B226" s="11"/>
      <c r="C226" s="11">
        <v>3030</v>
      </c>
      <c r="D226" s="11" t="s">
        <v>32</v>
      </c>
      <c r="E226" s="12"/>
      <c r="F226" s="12"/>
    </row>
    <row r="227" spans="1:6" ht="12.75">
      <c r="A227" s="27"/>
      <c r="B227" s="11"/>
      <c r="C227" s="11"/>
      <c r="D227" s="11" t="s">
        <v>27</v>
      </c>
      <c r="E227" s="12">
        <v>22677</v>
      </c>
      <c r="F227" s="12">
        <v>5532</v>
      </c>
    </row>
    <row r="228" spans="1:6" ht="12.75">
      <c r="A228" s="27"/>
      <c r="B228" s="11"/>
      <c r="C228" s="11">
        <v>3110</v>
      </c>
      <c r="D228" s="11" t="s">
        <v>107</v>
      </c>
      <c r="E228" s="12">
        <v>8000</v>
      </c>
      <c r="F228" s="12">
        <v>1731</v>
      </c>
    </row>
    <row r="229" spans="1:6" ht="12.75">
      <c r="A229" s="27"/>
      <c r="B229" s="11"/>
      <c r="C229" s="11">
        <v>4010</v>
      </c>
      <c r="D229" s="11" t="s">
        <v>33</v>
      </c>
      <c r="E229" s="12"/>
      <c r="F229" s="12"/>
    </row>
    <row r="230" spans="1:6" ht="12.75">
      <c r="A230" s="27"/>
      <c r="B230" s="11"/>
      <c r="C230" s="11"/>
      <c r="D230" s="11" t="s">
        <v>34</v>
      </c>
      <c r="E230" s="12">
        <v>21859</v>
      </c>
      <c r="F230" s="12">
        <v>6910</v>
      </c>
    </row>
    <row r="231" spans="1:6" ht="12.75">
      <c r="A231" s="27"/>
      <c r="B231" s="11"/>
      <c r="C231" s="11">
        <v>4040</v>
      </c>
      <c r="D231" s="11" t="s">
        <v>35</v>
      </c>
      <c r="E231" s="12">
        <v>1862</v>
      </c>
      <c r="F231" s="12">
        <v>1862</v>
      </c>
    </row>
    <row r="232" spans="1:6" ht="12.75">
      <c r="A232" s="27"/>
      <c r="B232" s="11"/>
      <c r="C232" s="11">
        <v>4110</v>
      </c>
      <c r="D232" s="11" t="s">
        <v>36</v>
      </c>
      <c r="E232" s="12">
        <v>4249</v>
      </c>
      <c r="F232" s="12">
        <v>1587</v>
      </c>
    </row>
    <row r="233" spans="1:6" ht="12.75">
      <c r="A233" s="27"/>
      <c r="B233" s="11"/>
      <c r="C233" s="11">
        <v>4120</v>
      </c>
      <c r="D233" s="11" t="s">
        <v>37</v>
      </c>
      <c r="E233" s="12">
        <v>583</v>
      </c>
      <c r="F233" s="12">
        <v>217</v>
      </c>
    </row>
    <row r="234" spans="1:6" ht="12.75">
      <c r="A234" s="27"/>
      <c r="B234" s="11"/>
      <c r="C234" s="11">
        <v>4210</v>
      </c>
      <c r="D234" s="11" t="s">
        <v>38</v>
      </c>
      <c r="E234" s="12">
        <v>3038</v>
      </c>
      <c r="F234" s="12">
        <v>1834</v>
      </c>
    </row>
    <row r="235" spans="1:6" ht="12.75">
      <c r="A235" s="27"/>
      <c r="B235" s="11"/>
      <c r="C235" s="11">
        <v>4300</v>
      </c>
      <c r="D235" s="11" t="s">
        <v>80</v>
      </c>
      <c r="E235" s="12">
        <v>34676</v>
      </c>
      <c r="F235" s="12">
        <v>6836</v>
      </c>
    </row>
    <row r="236" spans="1:6" ht="12.75">
      <c r="A236" s="27"/>
      <c r="B236" s="11"/>
      <c r="C236" s="11">
        <v>4410</v>
      </c>
      <c r="D236" s="11" t="s">
        <v>60</v>
      </c>
      <c r="E236" s="12">
        <v>2000</v>
      </c>
      <c r="F236" s="12">
        <v>948</v>
      </c>
    </row>
    <row r="237" spans="1:6" ht="12.75">
      <c r="A237" s="27"/>
      <c r="B237" s="11"/>
      <c r="C237" s="11">
        <v>4440</v>
      </c>
      <c r="D237" s="11" t="s">
        <v>64</v>
      </c>
      <c r="E237" s="12"/>
      <c r="F237" s="12"/>
    </row>
    <row r="238" spans="1:6" ht="12.75">
      <c r="A238" s="27"/>
      <c r="B238" s="11"/>
      <c r="C238" s="11"/>
      <c r="D238" s="11" t="s">
        <v>65</v>
      </c>
      <c r="E238" s="12">
        <v>562</v>
      </c>
      <c r="F238" s="12">
        <v>562</v>
      </c>
    </row>
    <row r="239" spans="1:6" ht="12.75">
      <c r="A239" s="27"/>
      <c r="B239" s="11"/>
      <c r="C239" s="11">
        <v>6060</v>
      </c>
      <c r="D239" s="11" t="s">
        <v>46</v>
      </c>
      <c r="E239" s="12"/>
      <c r="F239" s="12"/>
    </row>
    <row r="240" spans="1:6" ht="13.5" thickBot="1">
      <c r="A240" s="27"/>
      <c r="B240" s="11"/>
      <c r="C240" s="11"/>
      <c r="D240" s="11" t="s">
        <v>47</v>
      </c>
      <c r="E240" s="12">
        <v>4780</v>
      </c>
      <c r="F240" s="12">
        <v>4780</v>
      </c>
    </row>
    <row r="241" spans="1:6" s="40" customFormat="1" ht="13.5" thickBot="1">
      <c r="A241" s="9">
        <v>853</v>
      </c>
      <c r="B241" s="9"/>
      <c r="C241" s="9"/>
      <c r="D241" s="9" t="s">
        <v>108</v>
      </c>
      <c r="E241" s="10">
        <v>1130939</v>
      </c>
      <c r="F241" s="10">
        <v>465744</v>
      </c>
    </row>
    <row r="242" spans="1:6" ht="12.75">
      <c r="A242" s="27"/>
      <c r="B242" s="11">
        <v>85314</v>
      </c>
      <c r="C242" s="11"/>
      <c r="D242" s="11" t="s">
        <v>109</v>
      </c>
      <c r="E242" s="12">
        <v>524332</v>
      </c>
      <c r="F242" s="12">
        <f>SUM(F243:F246)</f>
        <v>210999</v>
      </c>
    </row>
    <row r="243" spans="1:6" ht="12.75">
      <c r="A243" s="27"/>
      <c r="B243" s="11"/>
      <c r="C243" s="11">
        <v>4210</v>
      </c>
      <c r="D243" s="11" t="s">
        <v>38</v>
      </c>
      <c r="E243" s="12">
        <v>1000</v>
      </c>
      <c r="F243" s="12">
        <v>594</v>
      </c>
    </row>
    <row r="244" spans="1:6" ht="12.75">
      <c r="A244" s="27"/>
      <c r="B244" s="11"/>
      <c r="C244" s="11">
        <v>4130</v>
      </c>
      <c r="D244" s="11" t="s">
        <v>110</v>
      </c>
      <c r="E244" s="12">
        <v>18165</v>
      </c>
      <c r="F244" s="12">
        <v>6416</v>
      </c>
    </row>
    <row r="245" spans="1:6" ht="12.75">
      <c r="A245" s="27"/>
      <c r="B245" s="11"/>
      <c r="C245" s="11">
        <v>4110</v>
      </c>
      <c r="D245" s="11" t="s">
        <v>23</v>
      </c>
      <c r="E245" s="12">
        <v>25495</v>
      </c>
      <c r="F245" s="12">
        <v>8897</v>
      </c>
    </row>
    <row r="246" spans="1:6" ht="12.75">
      <c r="A246" s="27"/>
      <c r="B246" s="11"/>
      <c r="C246" s="11">
        <v>3110</v>
      </c>
      <c r="D246" s="11" t="s">
        <v>107</v>
      </c>
      <c r="E246" s="12">
        <v>479672</v>
      </c>
      <c r="F246" s="12">
        <v>195092</v>
      </c>
    </row>
    <row r="247" spans="1:6" ht="12.75">
      <c r="A247" s="27"/>
      <c r="B247" s="11">
        <v>85315</v>
      </c>
      <c r="C247" s="11"/>
      <c r="D247" s="11" t="s">
        <v>111</v>
      </c>
      <c r="E247" s="12">
        <v>78000</v>
      </c>
      <c r="F247" s="12">
        <v>62840</v>
      </c>
    </row>
    <row r="248" spans="1:6" ht="12.75">
      <c r="A248" s="27"/>
      <c r="B248" s="11"/>
      <c r="C248" s="11">
        <v>3110</v>
      </c>
      <c r="D248" s="11" t="s">
        <v>107</v>
      </c>
      <c r="E248" s="12">
        <v>78000</v>
      </c>
      <c r="F248" s="12">
        <v>62840</v>
      </c>
    </row>
    <row r="249" spans="1:6" ht="12.75">
      <c r="A249" s="27"/>
      <c r="B249" s="11">
        <v>85316</v>
      </c>
      <c r="C249" s="11"/>
      <c r="D249" s="11" t="s">
        <v>112</v>
      </c>
      <c r="E249" s="12">
        <v>61000</v>
      </c>
      <c r="F249" s="12">
        <v>14715</v>
      </c>
    </row>
    <row r="250" spans="1:6" ht="12.75">
      <c r="A250" s="27"/>
      <c r="B250" s="11"/>
      <c r="C250" s="11">
        <v>3110</v>
      </c>
      <c r="D250" s="11" t="s">
        <v>107</v>
      </c>
      <c r="E250" s="12">
        <v>61000</v>
      </c>
      <c r="F250" s="12">
        <v>14715</v>
      </c>
    </row>
    <row r="251" spans="1:6" ht="12.75">
      <c r="A251" s="27"/>
      <c r="B251" s="11">
        <v>85319</v>
      </c>
      <c r="C251" s="11"/>
      <c r="D251" s="11" t="s">
        <v>113</v>
      </c>
      <c r="E251" s="12">
        <f>SUM(E253:E265)</f>
        <v>460306</v>
      </c>
      <c r="F251" s="12">
        <f>SUM(F253:F265)</f>
        <v>177190</v>
      </c>
    </row>
    <row r="252" spans="1:6" ht="12.75">
      <c r="A252" s="27"/>
      <c r="B252" s="27"/>
      <c r="C252" s="27">
        <v>3020</v>
      </c>
      <c r="D252" s="27" t="s">
        <v>77</v>
      </c>
      <c r="E252" s="28"/>
      <c r="F252" s="28"/>
    </row>
    <row r="253" spans="1:6" ht="12.75">
      <c r="A253" s="27"/>
      <c r="B253" s="27"/>
      <c r="C253" s="27"/>
      <c r="D253" s="27" t="s">
        <v>78</v>
      </c>
      <c r="E253" s="28">
        <v>5169</v>
      </c>
      <c r="F253" s="28">
        <v>5168</v>
      </c>
    </row>
    <row r="254" spans="1:6" ht="12.75">
      <c r="A254" s="27"/>
      <c r="B254" s="11"/>
      <c r="C254" s="11">
        <v>3030</v>
      </c>
      <c r="D254" s="11" t="s">
        <v>32</v>
      </c>
      <c r="E254" s="12">
        <v>6336</v>
      </c>
      <c r="F254" s="12">
        <v>6336</v>
      </c>
    </row>
    <row r="255" spans="1:6" ht="12.75">
      <c r="A255" s="27"/>
      <c r="B255" s="11"/>
      <c r="C255" s="11">
        <v>4040</v>
      </c>
      <c r="D255" s="11" t="s">
        <v>75</v>
      </c>
      <c r="E255" s="12">
        <v>26613</v>
      </c>
      <c r="F255" s="12">
        <v>26612</v>
      </c>
    </row>
    <row r="256" spans="1:6" ht="12.75">
      <c r="A256" s="27"/>
      <c r="B256" s="27"/>
      <c r="C256" s="27">
        <v>4010</v>
      </c>
      <c r="D256" s="27" t="s">
        <v>33</v>
      </c>
      <c r="E256" s="28"/>
      <c r="F256" s="28"/>
    </row>
    <row r="257" spans="1:6" ht="12.75">
      <c r="A257" s="27"/>
      <c r="B257" s="27"/>
      <c r="C257" s="27"/>
      <c r="D257" s="27" t="s">
        <v>34</v>
      </c>
      <c r="E257" s="28">
        <v>328410</v>
      </c>
      <c r="F257" s="28">
        <v>101979</v>
      </c>
    </row>
    <row r="258" spans="1:6" ht="12.75">
      <c r="A258" s="27"/>
      <c r="B258" s="11"/>
      <c r="C258" s="11">
        <v>4110</v>
      </c>
      <c r="D258" s="11" t="s">
        <v>114</v>
      </c>
      <c r="E258" s="12">
        <v>62340</v>
      </c>
      <c r="F258" s="12">
        <v>23234</v>
      </c>
    </row>
    <row r="259" spans="1:6" ht="12.75">
      <c r="A259" s="27"/>
      <c r="B259" s="11"/>
      <c r="C259" s="11">
        <v>4120</v>
      </c>
      <c r="D259" s="11" t="s">
        <v>37</v>
      </c>
      <c r="E259" s="12">
        <v>8550</v>
      </c>
      <c r="F259" s="12">
        <v>3159</v>
      </c>
    </row>
    <row r="260" spans="1:6" ht="12.75">
      <c r="A260" s="27"/>
      <c r="B260" s="11"/>
      <c r="C260" s="11">
        <v>4210</v>
      </c>
      <c r="D260" s="11" t="s">
        <v>38</v>
      </c>
      <c r="E260" s="12">
        <v>3901</v>
      </c>
      <c r="F260" s="12">
        <v>3616</v>
      </c>
    </row>
    <row r="261" spans="1:6" ht="12.75">
      <c r="A261" s="27"/>
      <c r="B261" s="11"/>
      <c r="C261" s="11">
        <v>4260</v>
      </c>
      <c r="D261" s="11" t="s">
        <v>39</v>
      </c>
      <c r="E261" s="12">
        <v>300</v>
      </c>
      <c r="F261" s="12">
        <v>49</v>
      </c>
    </row>
    <row r="262" spans="1:6" ht="12.75">
      <c r="A262" s="27"/>
      <c r="B262" s="11"/>
      <c r="C262" s="11">
        <v>4300</v>
      </c>
      <c r="D262" s="11" t="s">
        <v>40</v>
      </c>
      <c r="E262" s="12">
        <v>8889</v>
      </c>
      <c r="F262" s="12">
        <v>6106</v>
      </c>
    </row>
    <row r="263" spans="1:6" ht="12.75">
      <c r="A263" s="27"/>
      <c r="B263" s="11"/>
      <c r="C263" s="11">
        <v>4410</v>
      </c>
      <c r="D263" s="11" t="s">
        <v>60</v>
      </c>
      <c r="E263" s="12">
        <v>1930</v>
      </c>
      <c r="F263" s="12">
        <v>931</v>
      </c>
    </row>
    <row r="264" spans="1:6" ht="12.75">
      <c r="A264" s="27"/>
      <c r="B264" s="27"/>
      <c r="C264" s="27">
        <v>4440</v>
      </c>
      <c r="D264" s="27" t="s">
        <v>115</v>
      </c>
      <c r="E264" s="28"/>
      <c r="F264" s="28"/>
    </row>
    <row r="265" spans="1:6" ht="12.75">
      <c r="A265" s="27"/>
      <c r="B265" s="27"/>
      <c r="C265" s="27"/>
      <c r="D265" s="27" t="s">
        <v>65</v>
      </c>
      <c r="E265" s="28">
        <v>7868</v>
      </c>
      <c r="F265" s="28">
        <v>0</v>
      </c>
    </row>
    <row r="266" spans="1:6" ht="12.75">
      <c r="A266" s="27"/>
      <c r="B266" s="11">
        <v>85323</v>
      </c>
      <c r="C266" s="11"/>
      <c r="D266" s="11" t="s">
        <v>116</v>
      </c>
      <c r="E266" s="12">
        <v>6490</v>
      </c>
      <c r="F266" s="12">
        <v>0</v>
      </c>
    </row>
    <row r="267" spans="1:6" ht="12.75">
      <c r="A267" s="27"/>
      <c r="B267" s="11"/>
      <c r="C267" s="11">
        <v>3110</v>
      </c>
      <c r="D267" s="11" t="s">
        <v>107</v>
      </c>
      <c r="E267" s="12">
        <v>6490</v>
      </c>
      <c r="F267" s="12">
        <v>0</v>
      </c>
    </row>
    <row r="268" spans="1:6" ht="12.75">
      <c r="A268" s="27"/>
      <c r="B268" s="11">
        <v>85395</v>
      </c>
      <c r="C268" s="11"/>
      <c r="D268" s="11" t="s">
        <v>117</v>
      </c>
      <c r="E268" s="12">
        <v>811</v>
      </c>
      <c r="F268" s="12">
        <v>0</v>
      </c>
    </row>
    <row r="269" spans="1:6" ht="13.5" thickBot="1">
      <c r="A269" s="27"/>
      <c r="B269" s="11"/>
      <c r="C269" s="11">
        <v>4210</v>
      </c>
      <c r="D269" s="11" t="s">
        <v>38</v>
      </c>
      <c r="E269" s="12">
        <v>811</v>
      </c>
      <c r="F269" s="12">
        <v>0</v>
      </c>
    </row>
    <row r="270" spans="1:6" s="40" customFormat="1" ht="12" customHeight="1" thickBot="1">
      <c r="A270" s="9">
        <v>854</v>
      </c>
      <c r="B270" s="9"/>
      <c r="C270" s="9"/>
      <c r="D270" s="9" t="s">
        <v>118</v>
      </c>
      <c r="E270" s="10">
        <v>837980</v>
      </c>
      <c r="F270" s="10">
        <v>296103</v>
      </c>
    </row>
    <row r="271" spans="1:6" ht="12.75">
      <c r="A271" s="27"/>
      <c r="B271" s="11">
        <v>85401</v>
      </c>
      <c r="C271" s="11"/>
      <c r="D271" s="11" t="s">
        <v>119</v>
      </c>
      <c r="E271" s="12">
        <f>SUM(E272:E278)</f>
        <v>92000</v>
      </c>
      <c r="F271" s="12">
        <f>SUM(F273:F278)</f>
        <v>42367</v>
      </c>
    </row>
    <row r="272" spans="1:6" ht="12.75">
      <c r="A272" s="27"/>
      <c r="B272" s="11"/>
      <c r="C272" s="11">
        <v>4010</v>
      </c>
      <c r="D272" s="11" t="s">
        <v>33</v>
      </c>
      <c r="E272" s="12"/>
      <c r="F272" s="12"/>
    </row>
    <row r="273" spans="1:6" ht="12.75">
      <c r="A273" s="27"/>
      <c r="B273" s="11"/>
      <c r="C273" s="11"/>
      <c r="D273" s="11" t="s">
        <v>34</v>
      </c>
      <c r="E273" s="12">
        <v>68000</v>
      </c>
      <c r="F273" s="12">
        <v>28924</v>
      </c>
    </row>
    <row r="274" spans="1:6" ht="12.75">
      <c r="A274" s="27"/>
      <c r="B274" s="11"/>
      <c r="C274" s="11">
        <v>4040</v>
      </c>
      <c r="D274" s="11" t="s">
        <v>75</v>
      </c>
      <c r="E274" s="12">
        <v>8050</v>
      </c>
      <c r="F274" s="12">
        <v>7690</v>
      </c>
    </row>
    <row r="275" spans="1:6" ht="12.75">
      <c r="A275" s="27"/>
      <c r="B275" s="11"/>
      <c r="C275" s="11">
        <v>4110</v>
      </c>
      <c r="D275" s="11" t="s">
        <v>23</v>
      </c>
      <c r="E275" s="12">
        <v>13500</v>
      </c>
      <c r="F275" s="12">
        <v>5032</v>
      </c>
    </row>
    <row r="276" spans="1:6" ht="12.75">
      <c r="A276" s="27"/>
      <c r="B276" s="11"/>
      <c r="C276" s="11">
        <v>4120</v>
      </c>
      <c r="D276" s="11" t="s">
        <v>37</v>
      </c>
      <c r="E276" s="12">
        <v>1850</v>
      </c>
      <c r="F276" s="12">
        <v>721</v>
      </c>
    </row>
    <row r="277" spans="1:6" ht="12.75">
      <c r="A277" s="46"/>
      <c r="B277" s="42"/>
      <c r="C277" s="17">
        <v>4440</v>
      </c>
      <c r="D277" s="42" t="s">
        <v>64</v>
      </c>
      <c r="E277" s="18"/>
      <c r="F277" s="43"/>
    </row>
    <row r="278" spans="1:6" ht="12.75">
      <c r="A278" s="19"/>
      <c r="B278" s="44"/>
      <c r="C278" s="19"/>
      <c r="D278" s="44" t="s">
        <v>65</v>
      </c>
      <c r="E278" s="20">
        <v>600</v>
      </c>
      <c r="F278" s="45">
        <v>0</v>
      </c>
    </row>
    <row r="279" spans="1:6" ht="12.75">
      <c r="A279" s="27"/>
      <c r="B279" s="11">
        <v>85404</v>
      </c>
      <c r="C279" s="11"/>
      <c r="D279" s="11" t="s">
        <v>120</v>
      </c>
      <c r="E279" s="12">
        <f>SUM(E280:E294)</f>
        <v>721980</v>
      </c>
      <c r="F279" s="12">
        <f>SUM(F280:F294)</f>
        <v>253136</v>
      </c>
    </row>
    <row r="280" spans="1:6" ht="12.75">
      <c r="A280" s="27"/>
      <c r="B280" s="11"/>
      <c r="C280" s="11">
        <v>4010</v>
      </c>
      <c r="D280" s="11" t="s">
        <v>51</v>
      </c>
      <c r="E280" s="12">
        <v>489556</v>
      </c>
      <c r="F280" s="12">
        <v>156479</v>
      </c>
    </row>
    <row r="281" spans="1:6" ht="12.75">
      <c r="A281" s="27"/>
      <c r="B281" s="11"/>
      <c r="C281" s="11">
        <v>4040</v>
      </c>
      <c r="D281" s="11" t="s">
        <v>35</v>
      </c>
      <c r="E281" s="12">
        <v>43070</v>
      </c>
      <c r="F281" s="12">
        <v>34792</v>
      </c>
    </row>
    <row r="282" spans="1:6" ht="12.75">
      <c r="A282" s="27"/>
      <c r="B282" s="11"/>
      <c r="C282" s="11">
        <v>4110</v>
      </c>
      <c r="D282" s="11" t="s">
        <v>36</v>
      </c>
      <c r="E282" s="12">
        <v>86896</v>
      </c>
      <c r="F282" s="12">
        <v>18524</v>
      </c>
    </row>
    <row r="283" spans="1:6" ht="12.75">
      <c r="A283" s="27"/>
      <c r="B283" s="11"/>
      <c r="C283" s="11">
        <v>4120</v>
      </c>
      <c r="D283" s="11" t="s">
        <v>37</v>
      </c>
      <c r="E283" s="12">
        <v>12200</v>
      </c>
      <c r="F283" s="12">
        <v>3567</v>
      </c>
    </row>
    <row r="284" spans="1:6" ht="12.75">
      <c r="A284" s="27"/>
      <c r="B284" s="11"/>
      <c r="C284" s="11">
        <v>4210</v>
      </c>
      <c r="D284" s="11" t="s">
        <v>38</v>
      </c>
      <c r="E284" s="12">
        <v>10000</v>
      </c>
      <c r="F284" s="12">
        <v>5018</v>
      </c>
    </row>
    <row r="285" spans="1:6" ht="12.75">
      <c r="A285" s="27"/>
      <c r="B285" s="27"/>
      <c r="C285" s="27">
        <v>4240</v>
      </c>
      <c r="D285" s="27" t="s">
        <v>121</v>
      </c>
      <c r="E285" s="28"/>
      <c r="F285" s="28"/>
    </row>
    <row r="286" spans="1:6" ht="12.75">
      <c r="A286" s="27"/>
      <c r="B286" s="27"/>
      <c r="C286" s="27"/>
      <c r="D286" s="27" t="s">
        <v>92</v>
      </c>
      <c r="E286" s="28">
        <v>4000</v>
      </c>
      <c r="F286" s="28">
        <v>154</v>
      </c>
    </row>
    <row r="287" spans="1:6" ht="12.75">
      <c r="A287" s="27"/>
      <c r="B287" s="11"/>
      <c r="C287" s="11">
        <v>4260</v>
      </c>
      <c r="D287" s="11" t="s">
        <v>39</v>
      </c>
      <c r="E287" s="12">
        <v>36760</v>
      </c>
      <c r="F287" s="12">
        <v>24186</v>
      </c>
    </row>
    <row r="288" spans="1:6" ht="12.75">
      <c r="A288" s="27"/>
      <c r="B288" s="11"/>
      <c r="C288" s="11">
        <v>4270</v>
      </c>
      <c r="D288" s="11" t="s">
        <v>24</v>
      </c>
      <c r="E288" s="12">
        <v>1500</v>
      </c>
      <c r="F288" s="12">
        <v>532</v>
      </c>
    </row>
    <row r="289" spans="1:6" ht="12.75">
      <c r="A289" s="27"/>
      <c r="B289" s="11"/>
      <c r="C289" s="11">
        <v>4300</v>
      </c>
      <c r="D289" s="11" t="s">
        <v>40</v>
      </c>
      <c r="E289" s="12">
        <v>3980</v>
      </c>
      <c r="F289" s="12">
        <v>1610</v>
      </c>
    </row>
    <row r="290" spans="1:6" ht="12.75">
      <c r="A290" s="27"/>
      <c r="B290" s="11"/>
      <c r="C290" s="11">
        <v>4410</v>
      </c>
      <c r="D290" s="11" t="s">
        <v>60</v>
      </c>
      <c r="E290" s="12">
        <v>4000</v>
      </c>
      <c r="F290" s="12">
        <v>2917</v>
      </c>
    </row>
    <row r="291" spans="1:6" ht="12.75">
      <c r="A291" s="27"/>
      <c r="B291" s="27"/>
      <c r="C291" s="27">
        <v>4440</v>
      </c>
      <c r="D291" s="27" t="s">
        <v>122</v>
      </c>
      <c r="E291" s="28"/>
      <c r="F291" s="28"/>
    </row>
    <row r="292" spans="1:6" ht="12.75">
      <c r="A292" s="27"/>
      <c r="B292" s="27"/>
      <c r="C292" s="27"/>
      <c r="D292" s="27" t="s">
        <v>123</v>
      </c>
      <c r="E292" s="28">
        <v>26660</v>
      </c>
      <c r="F292" s="28">
        <v>2000</v>
      </c>
    </row>
    <row r="293" spans="1:6" ht="12.75">
      <c r="A293" s="17"/>
      <c r="B293" s="17"/>
      <c r="C293" s="17">
        <v>4570</v>
      </c>
      <c r="D293" s="17" t="s">
        <v>93</v>
      </c>
      <c r="E293" s="18"/>
      <c r="F293" s="18"/>
    </row>
    <row r="294" spans="1:6" ht="12.75">
      <c r="A294" s="19"/>
      <c r="B294" s="19"/>
      <c r="C294" s="19"/>
      <c r="D294" s="19" t="s">
        <v>94</v>
      </c>
      <c r="E294" s="20">
        <v>3358</v>
      </c>
      <c r="F294" s="20">
        <v>3357</v>
      </c>
    </row>
    <row r="295" spans="1:6" ht="12.75">
      <c r="A295" s="27"/>
      <c r="B295" s="11">
        <v>85412</v>
      </c>
      <c r="C295" s="11"/>
      <c r="D295" s="11" t="s">
        <v>124</v>
      </c>
      <c r="E295" s="12">
        <v>24000</v>
      </c>
      <c r="F295" s="12">
        <v>600</v>
      </c>
    </row>
    <row r="296" spans="1:6" ht="12.75">
      <c r="A296" s="27"/>
      <c r="B296" s="11"/>
      <c r="C296" s="11">
        <v>2620</v>
      </c>
      <c r="D296" s="11" t="s">
        <v>125</v>
      </c>
      <c r="E296" s="12"/>
      <c r="F296" s="12"/>
    </row>
    <row r="297" spans="1:6" ht="12.75">
      <c r="A297" s="27"/>
      <c r="B297" s="11"/>
      <c r="C297" s="11"/>
      <c r="D297" s="11" t="s">
        <v>126</v>
      </c>
      <c r="E297" s="12"/>
      <c r="F297" s="12"/>
    </row>
    <row r="298" spans="1:6" ht="12.75">
      <c r="A298" s="27"/>
      <c r="B298" s="11"/>
      <c r="C298" s="11"/>
      <c r="D298" s="11" t="s">
        <v>127</v>
      </c>
      <c r="E298" s="12">
        <v>23000</v>
      </c>
      <c r="F298" s="12">
        <v>600</v>
      </c>
    </row>
    <row r="299" spans="1:6" ht="13.5" thickBot="1">
      <c r="A299" s="27"/>
      <c r="B299" s="11"/>
      <c r="C299" s="11">
        <v>4210</v>
      </c>
      <c r="D299" s="11" t="s">
        <v>128</v>
      </c>
      <c r="E299" s="12">
        <v>1000</v>
      </c>
      <c r="F299" s="12"/>
    </row>
    <row r="300" spans="1:6" s="40" customFormat="1" ht="13.5" thickBot="1">
      <c r="A300" s="9">
        <v>900</v>
      </c>
      <c r="B300" s="9"/>
      <c r="C300" s="9"/>
      <c r="D300" s="9" t="s">
        <v>129</v>
      </c>
      <c r="E300" s="10">
        <v>2193970</v>
      </c>
      <c r="F300" s="10">
        <v>754007</v>
      </c>
    </row>
    <row r="301" spans="1:6" ht="12.75">
      <c r="A301" s="27"/>
      <c r="B301" s="11">
        <v>90001</v>
      </c>
      <c r="C301" s="11"/>
      <c r="D301" s="11" t="s">
        <v>130</v>
      </c>
      <c r="E301" s="12">
        <v>45000</v>
      </c>
      <c r="F301" s="12">
        <v>25000</v>
      </c>
    </row>
    <row r="302" spans="1:6" ht="12.75">
      <c r="A302" s="27"/>
      <c r="B302" s="47"/>
      <c r="C302" s="27">
        <v>2510</v>
      </c>
      <c r="D302" s="47" t="s">
        <v>57</v>
      </c>
      <c r="E302" s="28"/>
      <c r="F302" s="48"/>
    </row>
    <row r="303" spans="1:6" ht="12.75">
      <c r="A303" s="27"/>
      <c r="B303" s="47"/>
      <c r="C303" s="27"/>
      <c r="D303" s="47" t="s">
        <v>131</v>
      </c>
      <c r="E303" s="28">
        <v>45000</v>
      </c>
      <c r="F303" s="48">
        <v>25000</v>
      </c>
    </row>
    <row r="304" spans="1:6" ht="12.75">
      <c r="A304" s="27"/>
      <c r="B304" s="11">
        <v>90003</v>
      </c>
      <c r="C304" s="11"/>
      <c r="D304" s="11" t="s">
        <v>132</v>
      </c>
      <c r="E304" s="12">
        <f>SUM(E306:E307)</f>
        <v>433499</v>
      </c>
      <c r="F304" s="12">
        <f>SUM(F306:F307)</f>
        <v>233757</v>
      </c>
    </row>
    <row r="305" spans="1:6" ht="12.75">
      <c r="A305" s="27"/>
      <c r="B305" s="11"/>
      <c r="C305" s="11">
        <v>3030</v>
      </c>
      <c r="D305" s="11" t="s">
        <v>56</v>
      </c>
      <c r="E305" s="12">
        <v>0</v>
      </c>
      <c r="F305" s="12">
        <v>0</v>
      </c>
    </row>
    <row r="306" spans="1:6" ht="12.75">
      <c r="A306" s="27"/>
      <c r="B306" s="11"/>
      <c r="C306" s="11">
        <v>4210</v>
      </c>
      <c r="D306" s="11" t="s">
        <v>128</v>
      </c>
      <c r="E306" s="12">
        <v>20000</v>
      </c>
      <c r="F306" s="12">
        <v>13086</v>
      </c>
    </row>
    <row r="307" spans="1:6" ht="12.75">
      <c r="A307" s="27"/>
      <c r="B307" s="11"/>
      <c r="C307" s="11">
        <v>4300</v>
      </c>
      <c r="D307" s="11" t="s">
        <v>40</v>
      </c>
      <c r="E307" s="12">
        <v>413499</v>
      </c>
      <c r="F307" s="12">
        <v>220671</v>
      </c>
    </row>
    <row r="308" spans="1:6" ht="12.75">
      <c r="A308" s="27"/>
      <c r="B308" s="11">
        <v>90004</v>
      </c>
      <c r="C308" s="11"/>
      <c r="D308" s="11" t="s">
        <v>133</v>
      </c>
      <c r="E308" s="12">
        <v>24000</v>
      </c>
      <c r="F308" s="12">
        <v>14735</v>
      </c>
    </row>
    <row r="309" spans="1:6" ht="12.75">
      <c r="A309" s="27"/>
      <c r="B309" s="11"/>
      <c r="C309" s="11">
        <v>4300</v>
      </c>
      <c r="D309" s="11" t="s">
        <v>40</v>
      </c>
      <c r="E309" s="12">
        <v>24000</v>
      </c>
      <c r="F309" s="12">
        <v>14735</v>
      </c>
    </row>
    <row r="310" spans="1:6" ht="12.75">
      <c r="A310" s="27"/>
      <c r="B310" s="11">
        <v>90015</v>
      </c>
      <c r="C310" s="11"/>
      <c r="D310" s="11" t="s">
        <v>134</v>
      </c>
      <c r="E310" s="12">
        <v>324000</v>
      </c>
      <c r="F310" s="12">
        <f>SUM(F311:F313)</f>
        <v>164158</v>
      </c>
    </row>
    <row r="311" spans="1:6" ht="12.75">
      <c r="A311" s="27"/>
      <c r="B311" s="11"/>
      <c r="C311" s="11">
        <v>4260</v>
      </c>
      <c r="D311" s="11" t="s">
        <v>39</v>
      </c>
      <c r="E311" s="12">
        <v>148000</v>
      </c>
      <c r="F311" s="12">
        <v>101793</v>
      </c>
    </row>
    <row r="312" spans="1:6" ht="12.75">
      <c r="A312" s="27"/>
      <c r="B312" s="11"/>
      <c r="C312" s="11">
        <v>4270</v>
      </c>
      <c r="D312" s="11" t="s">
        <v>24</v>
      </c>
      <c r="E312" s="12">
        <v>175000</v>
      </c>
      <c r="F312" s="12">
        <v>61504</v>
      </c>
    </row>
    <row r="313" spans="1:6" ht="12.75">
      <c r="A313" s="27"/>
      <c r="B313" s="11"/>
      <c r="C313" s="11">
        <v>4580</v>
      </c>
      <c r="D313" s="11" t="s">
        <v>135</v>
      </c>
      <c r="E313" s="12">
        <v>1000</v>
      </c>
      <c r="F313" s="12">
        <v>861</v>
      </c>
    </row>
    <row r="314" spans="1:6" ht="12.75">
      <c r="A314" s="27"/>
      <c r="B314" s="11">
        <v>90095</v>
      </c>
      <c r="C314" s="11"/>
      <c r="D314" s="11" t="s">
        <v>12</v>
      </c>
      <c r="E314" s="12">
        <f>SUM(E315:E327)</f>
        <v>828668</v>
      </c>
      <c r="F314" s="12">
        <f>SUM(F318:F328)</f>
        <v>316357</v>
      </c>
    </row>
    <row r="315" spans="1:6" ht="12.75">
      <c r="A315" s="27"/>
      <c r="B315" s="47"/>
      <c r="C315" s="27">
        <v>2900</v>
      </c>
      <c r="D315" s="47" t="s">
        <v>136</v>
      </c>
      <c r="E315" s="28"/>
      <c r="F315" s="48"/>
    </row>
    <row r="316" spans="1:6" ht="12.75">
      <c r="A316" s="27"/>
      <c r="B316" s="47"/>
      <c r="C316" s="27"/>
      <c r="D316" s="47" t="s">
        <v>137</v>
      </c>
      <c r="E316" s="28"/>
      <c r="F316" s="48"/>
    </row>
    <row r="317" spans="1:6" ht="12.75">
      <c r="A317" s="27"/>
      <c r="B317" s="47"/>
      <c r="C317" s="27"/>
      <c r="D317" s="47" t="s">
        <v>138</v>
      </c>
      <c r="E317" s="28"/>
      <c r="F317" s="48"/>
    </row>
    <row r="318" spans="1:6" ht="12.75">
      <c r="A318" s="27"/>
      <c r="B318" s="47"/>
      <c r="C318" s="27"/>
      <c r="D318" s="47" t="s">
        <v>139</v>
      </c>
      <c r="E318" s="28"/>
      <c r="F318" s="48"/>
    </row>
    <row r="319" spans="1:6" ht="12.75">
      <c r="A319" s="27"/>
      <c r="B319" s="47"/>
      <c r="C319" s="27"/>
      <c r="D319" s="47" t="s">
        <v>140</v>
      </c>
      <c r="E319" s="28">
        <v>298146</v>
      </c>
      <c r="F319" s="48">
        <v>99805</v>
      </c>
    </row>
    <row r="320" spans="1:6" ht="12.75">
      <c r="A320" s="27"/>
      <c r="B320" s="11"/>
      <c r="C320" s="11">
        <v>4210</v>
      </c>
      <c r="D320" s="11" t="s">
        <v>38</v>
      </c>
      <c r="E320" s="12">
        <v>1000</v>
      </c>
      <c r="F320" s="12">
        <v>60</v>
      </c>
    </row>
    <row r="321" spans="1:6" ht="12.75">
      <c r="A321" s="27"/>
      <c r="B321" s="11"/>
      <c r="C321" s="11">
        <v>4270</v>
      </c>
      <c r="D321" s="11" t="s">
        <v>24</v>
      </c>
      <c r="E321" s="12">
        <v>43500</v>
      </c>
      <c r="F321" s="12">
        <v>1589</v>
      </c>
    </row>
    <row r="322" spans="1:6" ht="12.75">
      <c r="A322" s="27"/>
      <c r="B322" s="11"/>
      <c r="C322" s="11">
        <v>4260</v>
      </c>
      <c r="D322" s="11" t="s">
        <v>39</v>
      </c>
      <c r="E322" s="12">
        <v>500</v>
      </c>
      <c r="F322" s="12">
        <v>111</v>
      </c>
    </row>
    <row r="323" spans="1:6" ht="12.75">
      <c r="A323" s="27"/>
      <c r="B323" s="11"/>
      <c r="C323" s="11">
        <v>4300</v>
      </c>
      <c r="D323" s="11" t="s">
        <v>40</v>
      </c>
      <c r="E323" s="12">
        <v>78622</v>
      </c>
      <c r="F323" s="12">
        <v>35563</v>
      </c>
    </row>
    <row r="324" spans="1:6" ht="12.75">
      <c r="A324" s="27"/>
      <c r="B324" s="11"/>
      <c r="C324" s="11">
        <v>6050</v>
      </c>
      <c r="D324" s="11" t="s">
        <v>28</v>
      </c>
      <c r="E324" s="12"/>
      <c r="F324" s="12"/>
    </row>
    <row r="325" spans="1:6" ht="12.75">
      <c r="A325" s="27"/>
      <c r="B325" s="11"/>
      <c r="C325" s="11"/>
      <c r="D325" s="11" t="s">
        <v>29</v>
      </c>
      <c r="E325" s="12">
        <v>406900</v>
      </c>
      <c r="F325" s="12">
        <v>47327</v>
      </c>
    </row>
    <row r="326" spans="1:6" ht="12.75">
      <c r="A326" s="27"/>
      <c r="B326" s="47"/>
      <c r="C326" s="27">
        <v>8070</v>
      </c>
      <c r="D326" s="47" t="s">
        <v>141</v>
      </c>
      <c r="E326" s="28"/>
      <c r="F326" s="48"/>
    </row>
    <row r="327" spans="1:6" ht="12.75">
      <c r="A327" s="27"/>
      <c r="B327" s="47"/>
      <c r="C327" s="27"/>
      <c r="D327" s="47" t="s">
        <v>142</v>
      </c>
      <c r="E327" s="28"/>
      <c r="F327" s="48"/>
    </row>
    <row r="328" spans="1:6" ht="13.5" thickBot="1">
      <c r="A328" s="27"/>
      <c r="B328" s="47"/>
      <c r="C328" s="27"/>
      <c r="D328" s="47" t="s">
        <v>143</v>
      </c>
      <c r="E328" s="28">
        <v>539803</v>
      </c>
      <c r="F328" s="48">
        <v>131902</v>
      </c>
    </row>
    <row r="329" spans="1:6" s="40" customFormat="1" ht="13.5" thickBot="1">
      <c r="A329" s="9">
        <v>921</v>
      </c>
      <c r="B329" s="9"/>
      <c r="C329" s="9"/>
      <c r="D329" s="9" t="s">
        <v>144</v>
      </c>
      <c r="E329" s="10">
        <v>793400</v>
      </c>
      <c r="F329" s="10">
        <v>259667</v>
      </c>
    </row>
    <row r="330" spans="1:6" ht="12.75">
      <c r="A330" s="27"/>
      <c r="B330" s="11">
        <v>92108</v>
      </c>
      <c r="C330" s="11"/>
      <c r="D330" s="11" t="s">
        <v>145</v>
      </c>
      <c r="E330" s="12">
        <v>24000</v>
      </c>
      <c r="F330" s="12">
        <v>7020</v>
      </c>
    </row>
    <row r="331" spans="1:6" ht="12.75">
      <c r="A331" s="17"/>
      <c r="B331" s="17"/>
      <c r="C331" s="17">
        <v>3030</v>
      </c>
      <c r="D331" s="17" t="s">
        <v>32</v>
      </c>
      <c r="E331" s="18"/>
      <c r="F331" s="18"/>
    </row>
    <row r="332" spans="1:6" ht="12.75">
      <c r="A332" s="19"/>
      <c r="B332" s="19"/>
      <c r="C332" s="19"/>
      <c r="D332" s="19" t="s">
        <v>27</v>
      </c>
      <c r="E332" s="20">
        <v>22000</v>
      </c>
      <c r="F332" s="20">
        <v>7020</v>
      </c>
    </row>
    <row r="333" spans="1:6" ht="12.75">
      <c r="A333" s="27"/>
      <c r="B333" s="11"/>
      <c r="C333" s="11">
        <v>4210</v>
      </c>
      <c r="D333" s="11" t="s">
        <v>38</v>
      </c>
      <c r="E333" s="12">
        <v>1000</v>
      </c>
      <c r="F333" s="12">
        <v>0</v>
      </c>
    </row>
    <row r="334" spans="1:6" ht="12.75">
      <c r="A334" s="27"/>
      <c r="B334" s="11"/>
      <c r="C334" s="11">
        <v>4300</v>
      </c>
      <c r="D334" s="11" t="s">
        <v>40</v>
      </c>
      <c r="E334" s="12">
        <v>1000</v>
      </c>
      <c r="F334" s="12">
        <v>0</v>
      </c>
    </row>
    <row r="335" spans="1:6" ht="12.75">
      <c r="A335" s="27"/>
      <c r="B335" s="11">
        <v>92109</v>
      </c>
      <c r="C335" s="11"/>
      <c r="D335" s="11" t="s">
        <v>146</v>
      </c>
      <c r="E335" s="12">
        <v>540000</v>
      </c>
      <c r="F335" s="12">
        <v>179000</v>
      </c>
    </row>
    <row r="336" spans="1:6" ht="12.75">
      <c r="A336" s="27"/>
      <c r="B336" s="47"/>
      <c r="C336" s="27">
        <v>2550</v>
      </c>
      <c r="D336" s="47" t="s">
        <v>147</v>
      </c>
      <c r="E336" s="28"/>
      <c r="F336" s="48"/>
    </row>
    <row r="337" spans="1:6" ht="12.75">
      <c r="A337" s="27"/>
      <c r="B337" s="47"/>
      <c r="C337" s="27"/>
      <c r="D337" s="47" t="s">
        <v>148</v>
      </c>
      <c r="E337" s="28">
        <v>536000</v>
      </c>
      <c r="F337" s="48">
        <v>175000</v>
      </c>
    </row>
    <row r="338" spans="1:6" ht="12.75">
      <c r="A338" s="27"/>
      <c r="B338" s="11"/>
      <c r="C338" s="11">
        <v>4270</v>
      </c>
      <c r="D338" s="11" t="s">
        <v>24</v>
      </c>
      <c r="E338" s="12">
        <v>4000</v>
      </c>
      <c r="F338" s="12">
        <v>4000</v>
      </c>
    </row>
    <row r="339" spans="1:6" ht="12.75">
      <c r="A339" s="27"/>
      <c r="B339" s="11">
        <v>92116</v>
      </c>
      <c r="C339" s="11"/>
      <c r="D339" s="11" t="s">
        <v>149</v>
      </c>
      <c r="E339" s="12">
        <v>183000</v>
      </c>
      <c r="F339" s="12">
        <v>70000</v>
      </c>
    </row>
    <row r="340" spans="1:6" ht="12.75">
      <c r="A340" s="27"/>
      <c r="B340" s="11"/>
      <c r="C340" s="11">
        <v>2550</v>
      </c>
      <c r="D340" s="11" t="s">
        <v>147</v>
      </c>
      <c r="E340" s="12"/>
      <c r="F340" s="12"/>
    </row>
    <row r="341" spans="1:6" ht="12.75">
      <c r="A341" s="27"/>
      <c r="B341" s="11"/>
      <c r="C341" s="11"/>
      <c r="D341" s="11" t="s">
        <v>148</v>
      </c>
      <c r="E341" s="12">
        <v>183000</v>
      </c>
      <c r="F341" s="12">
        <v>70000</v>
      </c>
    </row>
    <row r="342" spans="1:6" ht="12.75">
      <c r="A342" s="27"/>
      <c r="B342" s="11">
        <v>92195</v>
      </c>
      <c r="C342" s="11"/>
      <c r="D342" s="11" t="s">
        <v>150</v>
      </c>
      <c r="E342" s="12">
        <v>46400</v>
      </c>
      <c r="F342" s="12">
        <f>SUM(F343:F347)</f>
        <v>3647</v>
      </c>
    </row>
    <row r="343" spans="1:6" ht="12.75">
      <c r="A343" s="27"/>
      <c r="B343" s="47"/>
      <c r="C343" s="27">
        <v>2580</v>
      </c>
      <c r="D343" s="47" t="s">
        <v>147</v>
      </c>
      <c r="E343" s="28"/>
      <c r="F343" s="48"/>
    </row>
    <row r="344" spans="1:6" ht="12.75">
      <c r="A344" s="27"/>
      <c r="B344" s="47"/>
      <c r="C344" s="27"/>
      <c r="D344" s="47" t="s">
        <v>151</v>
      </c>
      <c r="E344" s="28"/>
      <c r="F344" s="48"/>
    </row>
    <row r="345" spans="1:6" ht="12.75">
      <c r="A345" s="27"/>
      <c r="B345" s="47"/>
      <c r="C345" s="27"/>
      <c r="D345" s="47" t="s">
        <v>127</v>
      </c>
      <c r="E345" s="28">
        <v>10000</v>
      </c>
      <c r="F345" s="48">
        <v>0</v>
      </c>
    </row>
    <row r="346" spans="1:6" ht="12.75">
      <c r="A346" s="27"/>
      <c r="B346" s="11"/>
      <c r="C346" s="11">
        <v>4210</v>
      </c>
      <c r="D346" s="11" t="s">
        <v>38</v>
      </c>
      <c r="E346" s="12">
        <v>7000</v>
      </c>
      <c r="F346" s="12">
        <v>4622</v>
      </c>
    </row>
    <row r="347" spans="1:6" ht="12.75">
      <c r="A347" s="27"/>
      <c r="B347" s="11"/>
      <c r="C347" s="11">
        <v>4300</v>
      </c>
      <c r="D347" s="11" t="s">
        <v>40</v>
      </c>
      <c r="E347" s="12">
        <v>29400</v>
      </c>
      <c r="F347" s="12">
        <v>-975</v>
      </c>
    </row>
    <row r="348" spans="1:6" s="40" customFormat="1" ht="12.75">
      <c r="A348" s="49">
        <v>926</v>
      </c>
      <c r="B348" s="32"/>
      <c r="C348" s="32"/>
      <c r="D348" s="32" t="s">
        <v>152</v>
      </c>
      <c r="E348" s="33">
        <v>108000</v>
      </c>
      <c r="F348" s="33">
        <v>44165</v>
      </c>
    </row>
    <row r="349" spans="1:6" ht="12.75">
      <c r="A349" s="27"/>
      <c r="B349" s="11">
        <v>92605</v>
      </c>
      <c r="C349" s="11"/>
      <c r="D349" s="11" t="s">
        <v>153</v>
      </c>
      <c r="E349" s="12">
        <v>108000</v>
      </c>
      <c r="F349" s="12">
        <v>44165</v>
      </c>
    </row>
    <row r="350" spans="1:6" ht="12.75">
      <c r="A350" s="27"/>
      <c r="B350" s="47"/>
      <c r="C350" s="27">
        <v>2580</v>
      </c>
      <c r="D350" s="47" t="s">
        <v>147</v>
      </c>
      <c r="E350" s="28"/>
      <c r="F350" s="48"/>
    </row>
    <row r="351" spans="1:6" ht="12.75">
      <c r="A351" s="27"/>
      <c r="B351" s="47"/>
      <c r="C351" s="27"/>
      <c r="D351" s="47" t="s">
        <v>151</v>
      </c>
      <c r="E351" s="28"/>
      <c r="F351" s="48"/>
    </row>
    <row r="352" spans="1:6" ht="13.5" thickBot="1">
      <c r="A352" s="27"/>
      <c r="B352" s="47"/>
      <c r="C352" s="27"/>
      <c r="D352" s="47" t="s">
        <v>127</v>
      </c>
      <c r="E352" s="28">
        <v>108000</v>
      </c>
      <c r="F352" s="48">
        <v>44165</v>
      </c>
    </row>
    <row r="353" spans="1:6" ht="21" thickBot="1">
      <c r="A353" s="9"/>
      <c r="B353" s="9"/>
      <c r="C353" s="9"/>
      <c r="D353" s="50" t="s">
        <v>154</v>
      </c>
      <c r="E353" s="10">
        <v>14131018</v>
      </c>
      <c r="F353" s="10">
        <v>4524329</v>
      </c>
    </row>
    <row r="354" spans="5:6" ht="12.75">
      <c r="E354" s="51"/>
      <c r="F354" s="51"/>
    </row>
    <row r="355" spans="5:6" ht="12.75">
      <c r="E355" s="51"/>
      <c r="F355" s="51"/>
    </row>
    <row r="356" spans="5:6" ht="12.75">
      <c r="E356" s="51"/>
      <c r="F356" s="51"/>
    </row>
    <row r="357" spans="5:6" ht="12.75">
      <c r="E357" s="51"/>
      <c r="F357" s="51"/>
    </row>
    <row r="358" spans="5:6" ht="12.75">
      <c r="E358" s="51"/>
      <c r="F358" s="51"/>
    </row>
    <row r="359" spans="5:6" ht="12.75">
      <c r="E359" s="51"/>
      <c r="F359" s="51"/>
    </row>
    <row r="360" spans="5:6" ht="12.75">
      <c r="E360" s="51"/>
      <c r="F360" s="51"/>
    </row>
    <row r="361" spans="5:6" ht="12.75">
      <c r="E361" s="51"/>
      <c r="F361" s="51"/>
    </row>
    <row r="362" spans="5:6" ht="12.75">
      <c r="E362" s="51"/>
      <c r="F362" s="51"/>
    </row>
    <row r="363" spans="5:6" ht="12.75">
      <c r="E363" s="51"/>
      <c r="F363" s="51"/>
    </row>
    <row r="364" spans="5:6" ht="12.75">
      <c r="E364" s="51"/>
      <c r="F364" s="51"/>
    </row>
    <row r="365" spans="5:6" ht="12.75">
      <c r="E365" s="51"/>
      <c r="F365" s="51"/>
    </row>
    <row r="366" spans="5:6" ht="12.75">
      <c r="E366" s="51"/>
      <c r="F366" s="51"/>
    </row>
    <row r="367" spans="5:6" ht="12.75">
      <c r="E367" s="51"/>
      <c r="F367" s="51"/>
    </row>
    <row r="368" spans="5:6" ht="12.75">
      <c r="E368" s="51"/>
      <c r="F368" s="51"/>
    </row>
    <row r="369" spans="5:6" ht="12.75">
      <c r="E369" s="51"/>
      <c r="F369" s="51"/>
    </row>
    <row r="370" spans="5:6" ht="12.75">
      <c r="E370" s="51"/>
      <c r="F370" s="51"/>
    </row>
    <row r="371" spans="5:6" ht="12.75">
      <c r="E371" s="51"/>
      <c r="F371" s="51"/>
    </row>
    <row r="372" spans="5:6" ht="12.75">
      <c r="E372" s="51"/>
      <c r="F372" s="51"/>
    </row>
    <row r="373" spans="5:6" ht="12.75">
      <c r="E373" s="51"/>
      <c r="F373" s="51"/>
    </row>
    <row r="374" spans="5:6" ht="12.75">
      <c r="E374" s="51"/>
      <c r="F374" s="51"/>
    </row>
    <row r="375" spans="5:6" ht="12.75">
      <c r="E375" s="51"/>
      <c r="F375" s="51"/>
    </row>
    <row r="376" spans="5:6" ht="12.75">
      <c r="E376" s="51"/>
      <c r="F376" s="51"/>
    </row>
    <row r="377" spans="5:6" ht="12.75">
      <c r="E377" s="51"/>
      <c r="F377" s="51"/>
    </row>
    <row r="378" spans="5:6" ht="12.75">
      <c r="E378" s="51"/>
      <c r="F378" s="51"/>
    </row>
    <row r="379" spans="5:6" ht="12.75">
      <c r="E379" s="51"/>
      <c r="F379" s="51"/>
    </row>
    <row r="380" spans="5:6" ht="12.75">
      <c r="E380" s="51"/>
      <c r="F380" s="51"/>
    </row>
    <row r="381" spans="5:6" ht="12.75">
      <c r="E381" s="51"/>
      <c r="F381" s="51"/>
    </row>
    <row r="382" spans="5:6" ht="12.75">
      <c r="E382" s="51"/>
      <c r="F382" s="51"/>
    </row>
    <row r="383" spans="5:6" ht="12.75">
      <c r="E383" s="51"/>
      <c r="F383" s="51"/>
    </row>
    <row r="384" spans="5:6" ht="12.75">
      <c r="E384" s="51"/>
      <c r="F384" s="51"/>
    </row>
    <row r="385" spans="5:6" ht="12.75">
      <c r="E385" s="51"/>
      <c r="F385" s="51"/>
    </row>
    <row r="386" spans="5:6" ht="12.75">
      <c r="E386" s="51"/>
      <c r="F386" s="51"/>
    </row>
    <row r="387" spans="5:6" ht="12.75">
      <c r="E387" s="51"/>
      <c r="F387" s="51"/>
    </row>
    <row r="388" spans="5:6" ht="12.75">
      <c r="E388" s="51"/>
      <c r="F388" s="51"/>
    </row>
    <row r="389" spans="5:6" ht="12.75">
      <c r="E389" s="51"/>
      <c r="F389" s="51"/>
    </row>
    <row r="390" spans="5:6" ht="12.75">
      <c r="E390" s="51"/>
      <c r="F390" s="51"/>
    </row>
    <row r="391" spans="5:6" ht="12.75">
      <c r="E391" s="51"/>
      <c r="F391" s="51"/>
    </row>
    <row r="392" spans="5:6" ht="12.75">
      <c r="E392" s="51"/>
      <c r="F392" s="51"/>
    </row>
    <row r="393" spans="5:6" ht="12.75">
      <c r="E393" s="51"/>
      <c r="F393" s="51"/>
    </row>
    <row r="394" spans="5:6" ht="12.75">
      <c r="E394" s="51"/>
      <c r="F394" s="51"/>
    </row>
    <row r="395" spans="5:6" ht="12.75">
      <c r="E395" s="51"/>
      <c r="F395" s="51"/>
    </row>
    <row r="396" spans="5:6" ht="12.75">
      <c r="E396" s="51"/>
      <c r="F396" s="51"/>
    </row>
    <row r="397" spans="5:6" ht="12.75">
      <c r="E397" s="51"/>
      <c r="F397" s="51"/>
    </row>
    <row r="398" spans="5:6" ht="12.75">
      <c r="E398" s="51"/>
      <c r="F398" s="51"/>
    </row>
    <row r="399" spans="5:6" ht="12.75">
      <c r="E399" s="51"/>
      <c r="F399" s="51"/>
    </row>
    <row r="400" spans="5:6" ht="12.75">
      <c r="E400" s="51"/>
      <c r="F400" s="51"/>
    </row>
    <row r="401" spans="5:6" ht="12.75">
      <c r="E401" s="51"/>
      <c r="F401" s="51"/>
    </row>
    <row r="402" spans="5:6" ht="12.75">
      <c r="E402" s="51"/>
      <c r="F402" s="51"/>
    </row>
    <row r="403" spans="5:6" ht="12.75">
      <c r="E403" s="51"/>
      <c r="F403" s="51"/>
    </row>
    <row r="404" spans="5:6" ht="12.75">
      <c r="E404" s="51"/>
      <c r="F404" s="51"/>
    </row>
    <row r="405" spans="5:6" ht="12.75">
      <c r="E405" s="51"/>
      <c r="F405" s="51"/>
    </row>
    <row r="406" spans="5:6" ht="12.75">
      <c r="E406" s="51"/>
      <c r="F406" s="51"/>
    </row>
    <row r="407" spans="5:6" ht="12.75">
      <c r="E407" s="51"/>
      <c r="F407" s="51"/>
    </row>
    <row r="408" spans="5:6" ht="12.75">
      <c r="E408" s="51"/>
      <c r="F408" s="51"/>
    </row>
    <row r="409" spans="5:6" ht="12.75">
      <c r="E409" s="51"/>
      <c r="F409" s="51"/>
    </row>
    <row r="410" spans="5:6" ht="12.75">
      <c r="E410" s="51"/>
      <c r="F410" s="51"/>
    </row>
    <row r="411" spans="5:6" ht="12.75">
      <c r="E411" s="51"/>
      <c r="F411" s="51"/>
    </row>
    <row r="412" spans="5:6" ht="12.75">
      <c r="E412" s="51"/>
      <c r="F412" s="51"/>
    </row>
    <row r="413" spans="5:6" ht="12.75">
      <c r="E413" s="51"/>
      <c r="F413" s="51"/>
    </row>
    <row r="414" spans="5:6" ht="12.75">
      <c r="E414" s="51"/>
      <c r="F414" s="51"/>
    </row>
    <row r="415" spans="5:6" ht="12.75">
      <c r="E415" s="51"/>
      <c r="F415" s="51"/>
    </row>
    <row r="416" spans="5:6" ht="12.75">
      <c r="E416" s="51"/>
      <c r="F416" s="51"/>
    </row>
    <row r="417" spans="5:6" ht="12.75">
      <c r="E417" s="51"/>
      <c r="F417" s="51"/>
    </row>
    <row r="418" spans="5:6" ht="12.75">
      <c r="E418" s="51"/>
      <c r="F418" s="51"/>
    </row>
    <row r="419" spans="5:6" ht="12.75">
      <c r="E419" s="51"/>
      <c r="F419" s="51"/>
    </row>
    <row r="420" spans="5:6" ht="12.75">
      <c r="E420" s="51"/>
      <c r="F420" s="51"/>
    </row>
    <row r="421" spans="5:6" ht="12.75">
      <c r="E421" s="51"/>
      <c r="F421" s="51"/>
    </row>
    <row r="422" spans="5:6" ht="12.75">
      <c r="E422" s="51"/>
      <c r="F422" s="51"/>
    </row>
    <row r="423" spans="5:6" ht="12.75">
      <c r="E423" s="51"/>
      <c r="F423" s="51"/>
    </row>
    <row r="424" spans="5:6" ht="12.75">
      <c r="E424" s="51"/>
      <c r="F424" s="51"/>
    </row>
    <row r="425" spans="5:6" ht="12.75">
      <c r="E425" s="51"/>
      <c r="F425" s="51"/>
    </row>
    <row r="426" spans="5:6" ht="12.75">
      <c r="E426" s="51"/>
      <c r="F426" s="51"/>
    </row>
    <row r="427" spans="5:6" ht="12.75">
      <c r="E427" s="51"/>
      <c r="F427" s="51"/>
    </row>
    <row r="428" spans="5:6" ht="12.75">
      <c r="E428" s="51"/>
      <c r="F428" s="51"/>
    </row>
    <row r="429" spans="5:6" ht="12.75">
      <c r="E429" s="51"/>
      <c r="F429" s="51"/>
    </row>
    <row r="430" spans="5:6" ht="12.75">
      <c r="E430" s="51"/>
      <c r="F430" s="51"/>
    </row>
    <row r="431" spans="5:6" ht="12.75">
      <c r="E431" s="51"/>
      <c r="F431" s="51"/>
    </row>
    <row r="432" spans="5:6" ht="12.75">
      <c r="E432" s="51"/>
      <c r="F432" s="51"/>
    </row>
    <row r="433" spans="5:6" ht="12.75">
      <c r="E433" s="51"/>
      <c r="F433" s="51"/>
    </row>
    <row r="434" spans="5:6" ht="12.75">
      <c r="E434" s="51"/>
      <c r="F434" s="51"/>
    </row>
    <row r="435" spans="5:6" ht="12.75">
      <c r="E435" s="51"/>
      <c r="F435" s="51"/>
    </row>
    <row r="436" spans="5:6" ht="12.75">
      <c r="E436" s="51"/>
      <c r="F436" s="51"/>
    </row>
    <row r="437" spans="5:6" ht="12.75">
      <c r="E437" s="51"/>
      <c r="F437" s="51"/>
    </row>
    <row r="438" spans="5:6" ht="12.75">
      <c r="E438" s="51"/>
      <c r="F438" s="51"/>
    </row>
    <row r="439" spans="5:6" ht="12.75">
      <c r="E439" s="51"/>
      <c r="F439" s="51"/>
    </row>
    <row r="440" spans="5:6" ht="12.75">
      <c r="E440" s="51"/>
      <c r="F440" s="51"/>
    </row>
    <row r="441" spans="5:6" ht="12.75">
      <c r="E441" s="51"/>
      <c r="F441" s="51"/>
    </row>
    <row r="442" spans="5:6" ht="12.75">
      <c r="E442" s="51"/>
      <c r="F442" s="51"/>
    </row>
    <row r="443" spans="5:6" ht="12.75">
      <c r="E443" s="51"/>
      <c r="F443" s="51"/>
    </row>
    <row r="444" spans="5:6" ht="12.75">
      <c r="E444" s="51"/>
      <c r="F444" s="51"/>
    </row>
    <row r="445" spans="5:6" ht="12.75">
      <c r="E445" s="51"/>
      <c r="F445" s="51"/>
    </row>
    <row r="446" spans="5:6" ht="12.75">
      <c r="E446" s="51"/>
      <c r="F446" s="51"/>
    </row>
    <row r="447" spans="5:6" ht="12.75">
      <c r="E447" s="51"/>
      <c r="F447" s="51"/>
    </row>
    <row r="448" spans="5:6" ht="12.75">
      <c r="E448" s="51"/>
      <c r="F448" s="51"/>
    </row>
    <row r="449" spans="5:6" ht="12.75">
      <c r="E449" s="51"/>
      <c r="F449" s="51"/>
    </row>
    <row r="450" spans="5:6" ht="12.75">
      <c r="E450" s="51"/>
      <c r="F450" s="51"/>
    </row>
    <row r="451" spans="5:6" ht="12.75">
      <c r="E451" s="51"/>
      <c r="F451" s="51"/>
    </row>
    <row r="452" spans="5:6" ht="12.75">
      <c r="E452" s="51"/>
      <c r="F452" s="51"/>
    </row>
    <row r="453" spans="5:6" ht="12.75">
      <c r="E453" s="51"/>
      <c r="F453" s="51"/>
    </row>
    <row r="454" spans="5:6" ht="12.75">
      <c r="E454" s="51"/>
      <c r="F454" s="51"/>
    </row>
    <row r="455" spans="5:6" ht="12.75">
      <c r="E455" s="51"/>
      <c r="F455" s="51"/>
    </row>
    <row r="456" spans="5:6" ht="12.75">
      <c r="E456" s="51"/>
      <c r="F456" s="51"/>
    </row>
    <row r="457" spans="5:6" ht="12.75">
      <c r="E457" s="51"/>
      <c r="F457" s="51"/>
    </row>
    <row r="458" spans="5:6" ht="12.75">
      <c r="E458" s="51"/>
      <c r="F458" s="51"/>
    </row>
    <row r="459" spans="5:6" ht="12.75">
      <c r="E459" s="51"/>
      <c r="F459" s="51"/>
    </row>
    <row r="460" spans="5:6" ht="12.75">
      <c r="E460" s="51"/>
      <c r="F460" s="51"/>
    </row>
    <row r="461" spans="5:6" ht="12.75">
      <c r="E461" s="51"/>
      <c r="F461" s="51"/>
    </row>
    <row r="462" spans="5:6" ht="12.75">
      <c r="E462" s="51"/>
      <c r="F462" s="51"/>
    </row>
    <row r="463" spans="5:6" ht="12.75">
      <c r="E463" s="51"/>
      <c r="F463" s="51"/>
    </row>
    <row r="464" spans="5:6" ht="12.75">
      <c r="E464" s="51"/>
      <c r="F464" s="51"/>
    </row>
    <row r="465" spans="5:6" ht="12.75">
      <c r="E465" s="51"/>
      <c r="F465" s="51"/>
    </row>
    <row r="466" spans="5:6" ht="12.75">
      <c r="E466" s="51"/>
      <c r="F466" s="51"/>
    </row>
    <row r="467" spans="5:6" ht="12.75">
      <c r="E467" s="51"/>
      <c r="F467" s="51"/>
    </row>
    <row r="468" spans="5:6" ht="12.75">
      <c r="E468" s="51"/>
      <c r="F468" s="51"/>
    </row>
    <row r="469" spans="5:6" ht="12.75">
      <c r="E469" s="51"/>
      <c r="F469" s="51"/>
    </row>
    <row r="470" spans="5:6" ht="12.75">
      <c r="E470" s="51"/>
      <c r="F470" s="51"/>
    </row>
    <row r="471" spans="5:6" ht="12.75">
      <c r="E471" s="51"/>
      <c r="F471" s="51"/>
    </row>
    <row r="472" spans="5:6" ht="12.75">
      <c r="E472" s="51"/>
      <c r="F472" s="51"/>
    </row>
    <row r="473" spans="5:6" ht="12.75">
      <c r="E473" s="51"/>
      <c r="F473" s="51"/>
    </row>
    <row r="474" spans="5:6" ht="12.75">
      <c r="E474" s="51"/>
      <c r="F474" s="51"/>
    </row>
    <row r="475" spans="5:6" ht="12.75">
      <c r="E475" s="51"/>
      <c r="F475" s="51"/>
    </row>
    <row r="476" spans="5:6" ht="12.75">
      <c r="E476" s="51"/>
      <c r="F476" s="51"/>
    </row>
    <row r="477" spans="5:6" ht="12.75">
      <c r="E477" s="51"/>
      <c r="F477" s="51"/>
    </row>
    <row r="478" spans="5:6" ht="12.75">
      <c r="E478" s="51"/>
      <c r="F478" s="51"/>
    </row>
    <row r="479" spans="5:6" ht="12.75">
      <c r="E479" s="51"/>
      <c r="F479" s="51"/>
    </row>
    <row r="480" spans="5:6" ht="12.75">
      <c r="E480" s="51"/>
      <c r="F480" s="51"/>
    </row>
    <row r="481" spans="5:6" ht="12.75">
      <c r="E481" s="51"/>
      <c r="F481" s="51"/>
    </row>
    <row r="482" spans="5:6" ht="12.75">
      <c r="E482" s="51"/>
      <c r="F482" s="51"/>
    </row>
    <row r="483" spans="5:6" ht="12.75">
      <c r="E483" s="51"/>
      <c r="F483" s="51"/>
    </row>
    <row r="484" spans="5:6" ht="12.75">
      <c r="E484" s="51"/>
      <c r="F484" s="51"/>
    </row>
    <row r="485" spans="5:6" ht="12.75">
      <c r="E485" s="51"/>
      <c r="F485" s="51"/>
    </row>
    <row r="486" spans="5:6" ht="12.75">
      <c r="E486" s="51"/>
      <c r="F486" s="51"/>
    </row>
    <row r="487" spans="5:6" ht="12.75">
      <c r="E487" s="51"/>
      <c r="F487" s="51"/>
    </row>
    <row r="488" spans="5:6" ht="12.75">
      <c r="E488" s="51"/>
      <c r="F488" s="51"/>
    </row>
    <row r="489" spans="5:6" ht="12.75">
      <c r="E489" s="51"/>
      <c r="F489" s="51"/>
    </row>
    <row r="490" spans="5:6" ht="12.75">
      <c r="E490" s="51"/>
      <c r="F490" s="51"/>
    </row>
    <row r="491" spans="5:6" ht="12.75">
      <c r="E491" s="51"/>
      <c r="F491" s="51"/>
    </row>
    <row r="492" spans="5:6" ht="12.75">
      <c r="E492" s="51"/>
      <c r="F492" s="51"/>
    </row>
    <row r="493" spans="5:6" ht="12.75">
      <c r="E493" s="51"/>
      <c r="F493" s="51"/>
    </row>
    <row r="494" spans="5:6" ht="12.75">
      <c r="E494" s="51"/>
      <c r="F494" s="51"/>
    </row>
    <row r="495" spans="5:6" ht="12.75">
      <c r="E495" s="51"/>
      <c r="F495" s="51"/>
    </row>
    <row r="496" spans="5:6" ht="12.75">
      <c r="E496" s="51"/>
      <c r="F496" s="51"/>
    </row>
    <row r="497" spans="5:6" ht="12.75">
      <c r="E497" s="51"/>
      <c r="F497" s="51"/>
    </row>
    <row r="498" spans="5:6" ht="12.75">
      <c r="E498" s="51"/>
      <c r="F498" s="51"/>
    </row>
    <row r="499" spans="5:6" ht="12.75">
      <c r="E499" s="51"/>
      <c r="F499" s="51"/>
    </row>
    <row r="500" spans="5:6" ht="12.75">
      <c r="E500" s="51"/>
      <c r="F500" s="51"/>
    </row>
    <row r="501" spans="5:6" ht="12.75">
      <c r="E501" s="51"/>
      <c r="F501" s="51"/>
    </row>
    <row r="502" spans="5:6" ht="12.75">
      <c r="E502" s="51"/>
      <c r="F502" s="51"/>
    </row>
    <row r="503" spans="5:6" ht="12.75">
      <c r="E503" s="51"/>
      <c r="F503" s="51"/>
    </row>
    <row r="504" spans="5:6" ht="12.75">
      <c r="E504" s="51"/>
      <c r="F504" s="51"/>
    </row>
    <row r="505" spans="5:6" ht="12.75">
      <c r="E505" s="51"/>
      <c r="F505" s="51"/>
    </row>
    <row r="506" spans="5:6" ht="12.75">
      <c r="E506" s="51"/>
      <c r="F506" s="51"/>
    </row>
    <row r="507" spans="5:6" ht="12.75">
      <c r="E507" s="51"/>
      <c r="F507" s="51"/>
    </row>
    <row r="508" spans="5:6" ht="12.75">
      <c r="E508" s="51"/>
      <c r="F508" s="51"/>
    </row>
    <row r="509" spans="5:6" ht="12.75">
      <c r="E509" s="51"/>
      <c r="F509" s="51"/>
    </row>
    <row r="510" spans="5:6" ht="12.75">
      <c r="E510" s="51"/>
      <c r="F510" s="51"/>
    </row>
    <row r="511" spans="5:6" ht="12.75">
      <c r="E511" s="51"/>
      <c r="F511" s="51"/>
    </row>
    <row r="512" spans="5:6" ht="12.75">
      <c r="E512" s="51"/>
      <c r="F512" s="51"/>
    </row>
    <row r="513" spans="5:6" ht="12.75">
      <c r="E513" s="51"/>
      <c r="F513" s="51"/>
    </row>
    <row r="514" spans="5:6" ht="12.75">
      <c r="E514" s="51"/>
      <c r="F514" s="51"/>
    </row>
    <row r="515" spans="5:6" ht="12.75">
      <c r="E515" s="51"/>
      <c r="F515" s="51"/>
    </row>
    <row r="516" spans="5:6" ht="12.75">
      <c r="E516" s="51"/>
      <c r="F516" s="51"/>
    </row>
    <row r="517" spans="5:6" ht="12.75">
      <c r="E517" s="51"/>
      <c r="F517" s="51"/>
    </row>
    <row r="518" spans="5:6" ht="12.75">
      <c r="E518" s="51"/>
      <c r="F518" s="51"/>
    </row>
    <row r="519" spans="5:6" ht="12.75">
      <c r="E519" s="51"/>
      <c r="F519" s="51"/>
    </row>
    <row r="520" spans="5:6" ht="12.75">
      <c r="E520" s="51"/>
      <c r="F520" s="51"/>
    </row>
    <row r="521" spans="5:6" ht="12.75">
      <c r="E521" s="51"/>
      <c r="F521" s="51"/>
    </row>
    <row r="522" spans="5:6" ht="12.75">
      <c r="E522" s="51"/>
      <c r="F522" s="51"/>
    </row>
    <row r="523" spans="5:6" ht="12.75">
      <c r="E523" s="51"/>
      <c r="F523" s="51"/>
    </row>
    <row r="524" spans="5:6" ht="12.75">
      <c r="E524" s="51"/>
      <c r="F524" s="51"/>
    </row>
    <row r="525" spans="5:6" ht="12.75">
      <c r="E525" s="51"/>
      <c r="F525" s="51"/>
    </row>
    <row r="526" spans="5:6" ht="12.75">
      <c r="E526" s="51"/>
      <c r="F526" s="51"/>
    </row>
    <row r="527" spans="5:6" ht="12.75">
      <c r="E527" s="51"/>
      <c r="F527" s="51"/>
    </row>
    <row r="528" spans="5:6" ht="12.75">
      <c r="E528" s="51"/>
      <c r="F528" s="51"/>
    </row>
    <row r="529" spans="5:6" ht="12.75">
      <c r="E529" s="51"/>
      <c r="F529" s="51"/>
    </row>
    <row r="530" spans="5:6" ht="12.75">
      <c r="E530" s="51"/>
      <c r="F530" s="51"/>
    </row>
    <row r="531" spans="5:6" ht="12.75">
      <c r="E531" s="51"/>
      <c r="F531" s="51"/>
    </row>
    <row r="532" spans="5:6" ht="12.75">
      <c r="E532" s="51"/>
      <c r="F532" s="51"/>
    </row>
    <row r="533" spans="5:6" ht="12.75">
      <c r="E533" s="51"/>
      <c r="F533" s="51"/>
    </row>
    <row r="534" spans="5:6" ht="12.75">
      <c r="E534" s="51"/>
      <c r="F534" s="51"/>
    </row>
    <row r="535" spans="5:6" ht="12.75">
      <c r="E535" s="51"/>
      <c r="F535" s="51"/>
    </row>
    <row r="536" spans="5:6" ht="12.75">
      <c r="E536" s="51"/>
      <c r="F536" s="51"/>
    </row>
    <row r="537" spans="5:6" ht="12.75">
      <c r="E537" s="51"/>
      <c r="F537" s="51"/>
    </row>
    <row r="538" spans="5:6" ht="12.75">
      <c r="E538" s="51"/>
      <c r="F538" s="51"/>
    </row>
    <row r="539" spans="5:6" ht="12.75">
      <c r="E539" s="51"/>
      <c r="F539" s="51"/>
    </row>
    <row r="540" spans="5:6" ht="12.75">
      <c r="E540" s="51"/>
      <c r="F540" s="51"/>
    </row>
    <row r="541" spans="5:6" ht="12.75">
      <c r="E541" s="51"/>
      <c r="F541" s="51"/>
    </row>
    <row r="542" spans="5:6" ht="12.75">
      <c r="E542" s="51"/>
      <c r="F542" s="51"/>
    </row>
    <row r="543" spans="5:6" ht="12.75">
      <c r="E543" s="51"/>
      <c r="F543" s="51"/>
    </row>
    <row r="544" spans="5:6" ht="12.75">
      <c r="E544" s="51"/>
      <c r="F544" s="51"/>
    </row>
    <row r="545" spans="5:6" ht="12.75">
      <c r="E545" s="51"/>
      <c r="F545" s="51"/>
    </row>
    <row r="546" spans="5:6" ht="12.75">
      <c r="E546" s="51"/>
      <c r="F546" s="51"/>
    </row>
    <row r="547" spans="5:6" ht="12.75">
      <c r="E547" s="51"/>
      <c r="F547" s="51"/>
    </row>
    <row r="548" spans="5:6" ht="12.75">
      <c r="E548" s="51"/>
      <c r="F548" s="51"/>
    </row>
    <row r="549" spans="5:6" ht="12.75">
      <c r="E549" s="51"/>
      <c r="F549" s="51"/>
    </row>
    <row r="550" spans="5:6" ht="12.75">
      <c r="E550" s="51"/>
      <c r="F550" s="51"/>
    </row>
    <row r="551" spans="5:6" ht="12.75">
      <c r="E551" s="51"/>
      <c r="F551" s="51"/>
    </row>
    <row r="552" spans="5:6" ht="12.75">
      <c r="E552" s="51"/>
      <c r="F552" s="51"/>
    </row>
    <row r="553" spans="5:6" ht="12.75">
      <c r="E553" s="51"/>
      <c r="F553" s="51"/>
    </row>
    <row r="554" spans="5:6" ht="12.75">
      <c r="E554" s="51"/>
      <c r="F554" s="51"/>
    </row>
    <row r="555" spans="5:6" ht="12.75">
      <c r="E555" s="51"/>
      <c r="F555" s="51"/>
    </row>
    <row r="556" spans="5:6" ht="12.75">
      <c r="E556" s="51"/>
      <c r="F556" s="51"/>
    </row>
    <row r="557" spans="5:6" ht="12.75">
      <c r="E557" s="51"/>
      <c r="F557" s="51"/>
    </row>
    <row r="558" spans="5:6" ht="12.75">
      <c r="E558" s="51"/>
      <c r="F558" s="51"/>
    </row>
    <row r="559" spans="5:6" ht="12.75">
      <c r="E559" s="51"/>
      <c r="F559" s="51"/>
    </row>
    <row r="560" spans="5:6" ht="12.75">
      <c r="E560" s="51"/>
      <c r="F560" s="51"/>
    </row>
    <row r="561" spans="5:6" ht="12.75">
      <c r="E561" s="51"/>
      <c r="F561" s="51"/>
    </row>
    <row r="562" spans="5:6" ht="12.75">
      <c r="E562" s="51"/>
      <c r="F562" s="51"/>
    </row>
    <row r="563" spans="5:6" ht="12.75">
      <c r="E563" s="51"/>
      <c r="F563" s="51"/>
    </row>
    <row r="564" spans="5:6" ht="12.75">
      <c r="E564" s="51"/>
      <c r="F564" s="51"/>
    </row>
    <row r="565" spans="5:6" ht="12.75">
      <c r="E565" s="51"/>
      <c r="F565" s="51"/>
    </row>
    <row r="566" spans="5:6" ht="12.75">
      <c r="E566" s="51"/>
      <c r="F566" s="51"/>
    </row>
    <row r="567" spans="5:6" ht="12.75">
      <c r="E567" s="51"/>
      <c r="F567" s="51"/>
    </row>
    <row r="568" spans="5:6" ht="12.75">
      <c r="E568" s="51"/>
      <c r="F568" s="51"/>
    </row>
    <row r="569" spans="5:6" ht="12.75">
      <c r="E569" s="51"/>
      <c r="F569" s="51"/>
    </row>
    <row r="570" spans="5:6" ht="12.75">
      <c r="E570" s="51"/>
      <c r="F570" s="51"/>
    </row>
    <row r="571" spans="5:6" ht="12.75">
      <c r="E571" s="51"/>
      <c r="F571" s="51"/>
    </row>
    <row r="572" spans="5:6" ht="12.75">
      <c r="E572" s="51"/>
      <c r="F572" s="51"/>
    </row>
    <row r="573" spans="5:6" ht="12.75">
      <c r="E573" s="51"/>
      <c r="F573" s="51"/>
    </row>
    <row r="574" spans="5:6" ht="12.75">
      <c r="E574" s="51"/>
      <c r="F574" s="51"/>
    </row>
    <row r="575" spans="5:6" ht="12.75">
      <c r="E575" s="51"/>
      <c r="F575" s="51"/>
    </row>
    <row r="576" spans="5:6" ht="12.75">
      <c r="E576" s="51"/>
      <c r="F576" s="51"/>
    </row>
    <row r="577" spans="5:6" ht="12.75">
      <c r="E577" s="51"/>
      <c r="F577" s="51"/>
    </row>
    <row r="578" spans="5:6" ht="12.75">
      <c r="E578" s="51"/>
      <c r="F578" s="51"/>
    </row>
    <row r="579" spans="5:6" ht="12.75">
      <c r="E579" s="51"/>
      <c r="F579" s="51"/>
    </row>
    <row r="580" spans="5:6" ht="12.75">
      <c r="E580" s="51"/>
      <c r="F580" s="51"/>
    </row>
    <row r="581" spans="5:6" ht="12.75">
      <c r="E581" s="51"/>
      <c r="F581" s="51"/>
    </row>
    <row r="582" spans="5:6" ht="12.75">
      <c r="E582" s="51"/>
      <c r="F582" s="51"/>
    </row>
    <row r="583" spans="5:6" ht="12.75">
      <c r="E583" s="51"/>
      <c r="F583" s="51"/>
    </row>
    <row r="584" spans="5:6" ht="12.75">
      <c r="E584" s="51"/>
      <c r="F584" s="51"/>
    </row>
    <row r="585" spans="5:6" ht="12.75">
      <c r="E585" s="51"/>
      <c r="F585" s="51"/>
    </row>
    <row r="586" spans="5:6" ht="12.75">
      <c r="E586" s="51"/>
      <c r="F586" s="51"/>
    </row>
    <row r="587" spans="5:6" ht="12.75">
      <c r="E587" s="51"/>
      <c r="F587" s="51"/>
    </row>
    <row r="588" spans="5:6" ht="12.75">
      <c r="E588" s="51"/>
      <c r="F588" s="51"/>
    </row>
    <row r="589" spans="5:6" ht="12.75">
      <c r="E589" s="51"/>
      <c r="F589" s="51"/>
    </row>
    <row r="590" spans="5:6" ht="12.75">
      <c r="E590" s="51"/>
      <c r="F590" s="51"/>
    </row>
    <row r="591" spans="5:6" ht="12.75">
      <c r="E591" s="51"/>
      <c r="F591" s="51"/>
    </row>
    <row r="592" spans="5:6" ht="12.75">
      <c r="E592" s="51"/>
      <c r="F592" s="51"/>
    </row>
    <row r="593" spans="5:6" ht="12.75">
      <c r="E593" s="51"/>
      <c r="F593" s="51"/>
    </row>
    <row r="594" spans="5:6" ht="12.75">
      <c r="E594" s="51"/>
      <c r="F594" s="51"/>
    </row>
    <row r="595" spans="5:6" ht="12.75">
      <c r="E595" s="51"/>
      <c r="F595" s="51"/>
    </row>
    <row r="596" spans="5:6" ht="12.75">
      <c r="E596" s="51"/>
      <c r="F596" s="51"/>
    </row>
    <row r="597" spans="5:6" ht="12.75">
      <c r="E597" s="51"/>
      <c r="F597" s="51"/>
    </row>
    <row r="598" spans="5:6" ht="12.75">
      <c r="E598" s="51"/>
      <c r="F598" s="51"/>
    </row>
    <row r="599" spans="5:6" ht="12.75">
      <c r="E599" s="51"/>
      <c r="F599" s="51"/>
    </row>
    <row r="600" spans="5:6" ht="12.75">
      <c r="E600" s="51"/>
      <c r="F600" s="51"/>
    </row>
    <row r="601" spans="5:6" ht="12.75">
      <c r="E601" s="51"/>
      <c r="F601" s="51"/>
    </row>
    <row r="602" spans="5:6" ht="12.75">
      <c r="E602" s="51"/>
      <c r="F602" s="51"/>
    </row>
    <row r="603" spans="5:6" ht="12.75">
      <c r="E603" s="51"/>
      <c r="F603" s="51"/>
    </row>
    <row r="604" spans="5:6" ht="12.75">
      <c r="E604" s="51"/>
      <c r="F604" s="51"/>
    </row>
    <row r="605" spans="5:6" ht="12.75">
      <c r="E605" s="51"/>
      <c r="F605" s="51"/>
    </row>
    <row r="606" spans="5:6" ht="12.75">
      <c r="E606" s="51"/>
      <c r="F606" s="51"/>
    </row>
    <row r="607" spans="5:6" ht="12.75">
      <c r="E607" s="51"/>
      <c r="F607" s="51"/>
    </row>
    <row r="608" spans="5:6" ht="12.75">
      <c r="E608" s="51"/>
      <c r="F608" s="51"/>
    </row>
    <row r="609" spans="5:6" ht="12.75">
      <c r="E609" s="51"/>
      <c r="F609" s="51"/>
    </row>
    <row r="610" spans="5:6" ht="12.75">
      <c r="E610" s="51"/>
      <c r="F610" s="51"/>
    </row>
    <row r="611" spans="5:6" ht="12.75">
      <c r="E611" s="51"/>
      <c r="F611" s="51"/>
    </row>
    <row r="612" spans="5:6" ht="12.75">
      <c r="E612" s="51"/>
      <c r="F612" s="51"/>
    </row>
    <row r="613" spans="5:6" ht="12.75">
      <c r="E613" s="51"/>
      <c r="F613" s="51"/>
    </row>
    <row r="614" spans="5:6" ht="12.75">
      <c r="E614" s="51"/>
      <c r="F614" s="51"/>
    </row>
    <row r="615" spans="5:6" ht="12.75">
      <c r="E615" s="51"/>
      <c r="F615" s="51"/>
    </row>
    <row r="616" spans="5:6" ht="12.75">
      <c r="E616" s="51"/>
      <c r="F616" s="51"/>
    </row>
    <row r="617" spans="5:6" ht="12.75">
      <c r="E617" s="51"/>
      <c r="F617" s="51"/>
    </row>
    <row r="618" spans="5:6" ht="12.75">
      <c r="E618" s="51"/>
      <c r="F618" s="51"/>
    </row>
    <row r="619" spans="5:6" ht="12.75">
      <c r="E619" s="51"/>
      <c r="F619" s="51"/>
    </row>
    <row r="620" spans="5:6" ht="12.75">
      <c r="E620" s="51"/>
      <c r="F620" s="51"/>
    </row>
    <row r="621" spans="5:6" ht="12.75">
      <c r="E621" s="51"/>
      <c r="F621" s="51"/>
    </row>
    <row r="622" spans="5:6" ht="12.75">
      <c r="E622" s="51"/>
      <c r="F622" s="51"/>
    </row>
    <row r="623" spans="5:6" ht="12.75">
      <c r="E623" s="51"/>
      <c r="F623" s="51"/>
    </row>
    <row r="624" spans="5:6" ht="12.75">
      <c r="E624" s="51"/>
      <c r="F624" s="51"/>
    </row>
    <row r="625" spans="5:6" ht="12.75">
      <c r="E625" s="51"/>
      <c r="F625" s="51"/>
    </row>
    <row r="626" spans="5:6" ht="12.75">
      <c r="E626" s="51"/>
      <c r="F626" s="51"/>
    </row>
    <row r="627" spans="5:6" ht="12.75">
      <c r="E627" s="51"/>
      <c r="F627" s="51"/>
    </row>
    <row r="628" spans="5:6" ht="12.75">
      <c r="E628" s="51"/>
      <c r="F628" s="51"/>
    </row>
    <row r="629" spans="5:6" ht="12.75">
      <c r="E629" s="51"/>
      <c r="F629" s="51"/>
    </row>
    <row r="630" spans="5:6" ht="12.75">
      <c r="E630" s="51"/>
      <c r="F630" s="51"/>
    </row>
    <row r="631" spans="5:6" ht="12.75">
      <c r="E631" s="51"/>
      <c r="F631" s="51"/>
    </row>
    <row r="632" spans="5:6" ht="12.75">
      <c r="E632" s="51"/>
      <c r="F632" s="51"/>
    </row>
    <row r="633" spans="5:6" ht="12.75">
      <c r="E633" s="51"/>
      <c r="F633" s="51"/>
    </row>
    <row r="634" spans="5:6" ht="12.75">
      <c r="E634" s="51"/>
      <c r="F634" s="51"/>
    </row>
    <row r="635" spans="5:6" ht="12.75">
      <c r="E635" s="51"/>
      <c r="F635" s="51"/>
    </row>
    <row r="636" spans="5:6" ht="12.75">
      <c r="E636" s="51"/>
      <c r="F636" s="51"/>
    </row>
    <row r="637" spans="5:6" ht="12.75">
      <c r="E637" s="51"/>
      <c r="F637" s="51"/>
    </row>
    <row r="638" spans="5:6" ht="12.75">
      <c r="E638" s="51"/>
      <c r="F638" s="51"/>
    </row>
    <row r="639" spans="5:6" ht="12.75">
      <c r="E639" s="51"/>
      <c r="F639" s="51"/>
    </row>
    <row r="640" spans="5:6" ht="12.75">
      <c r="E640" s="51"/>
      <c r="F640" s="51"/>
    </row>
    <row r="641" spans="5:6" ht="12.75">
      <c r="E641" s="51"/>
      <c r="F641" s="51"/>
    </row>
    <row r="642" spans="5:6" ht="12.75">
      <c r="E642" s="51"/>
      <c r="F642" s="51"/>
    </row>
    <row r="643" spans="5:6" ht="12.75">
      <c r="E643" s="51"/>
      <c r="F643" s="51"/>
    </row>
    <row r="644" spans="5:6" ht="12.75">
      <c r="E644" s="51"/>
      <c r="F644" s="51"/>
    </row>
    <row r="645" spans="5:6" ht="12.75">
      <c r="E645" s="51"/>
      <c r="F645" s="51"/>
    </row>
    <row r="646" spans="5:6" ht="12.75">
      <c r="E646" s="51"/>
      <c r="F646" s="51"/>
    </row>
    <row r="647" spans="5:6" ht="12.75">
      <c r="E647" s="51"/>
      <c r="F647" s="51"/>
    </row>
    <row r="648" spans="5:6" ht="12.75">
      <c r="E648" s="51"/>
      <c r="F648" s="51"/>
    </row>
    <row r="649" spans="5:6" ht="12.75">
      <c r="E649" s="51"/>
      <c r="F649" s="51"/>
    </row>
    <row r="650" spans="5:6" ht="12.75">
      <c r="E650" s="51"/>
      <c r="F650" s="51"/>
    </row>
    <row r="651" spans="5:6" ht="12.75">
      <c r="E651" s="51"/>
      <c r="F651" s="51"/>
    </row>
    <row r="652" spans="5:6" ht="12.75">
      <c r="E652" s="51"/>
      <c r="F652" s="51"/>
    </row>
    <row r="653" spans="5:6" ht="12.75">
      <c r="E653" s="51"/>
      <c r="F653" s="51"/>
    </row>
    <row r="654" spans="5:6" ht="12.75">
      <c r="E654" s="51"/>
      <c r="F654" s="51"/>
    </row>
    <row r="655" spans="5:6" ht="12.75">
      <c r="E655" s="51"/>
      <c r="F655" s="51"/>
    </row>
    <row r="656" spans="5:6" ht="12.75">
      <c r="E656" s="51"/>
      <c r="F656" s="51"/>
    </row>
    <row r="657" spans="5:6" ht="12.75">
      <c r="E657" s="51"/>
      <c r="F657" s="51"/>
    </row>
    <row r="658" spans="5:6" ht="12.75">
      <c r="E658" s="51"/>
      <c r="F658" s="51"/>
    </row>
    <row r="659" spans="5:6" ht="12.75">
      <c r="E659" s="51"/>
      <c r="F659" s="51"/>
    </row>
    <row r="660" spans="5:6" ht="12.75">
      <c r="E660" s="51"/>
      <c r="F660" s="51"/>
    </row>
    <row r="661" spans="5:6" ht="12.75">
      <c r="E661" s="51"/>
      <c r="F661" s="51"/>
    </row>
    <row r="662" spans="5:6" ht="12.75">
      <c r="E662" s="51"/>
      <c r="F662" s="51"/>
    </row>
    <row r="663" spans="5:6" ht="12.75">
      <c r="E663" s="51"/>
      <c r="F663" s="51"/>
    </row>
    <row r="664" spans="5:6" ht="12.75">
      <c r="E664" s="51"/>
      <c r="F664" s="51"/>
    </row>
    <row r="665" spans="5:6" ht="12.75">
      <c r="E665" s="51"/>
      <c r="F665" s="51"/>
    </row>
    <row r="666" spans="5:6" ht="12.75">
      <c r="E666" s="51"/>
      <c r="F666" s="51"/>
    </row>
  </sheetData>
  <printOptions/>
  <pageMargins left="0.37" right="0.16" top="0.42" bottom="0.83" header="0.5" footer="0.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19"/>
  <sheetViews>
    <sheetView workbookViewId="0" topLeftCell="A110">
      <selection activeCell="D126" sqref="D126"/>
    </sheetView>
  </sheetViews>
  <sheetFormatPr defaultColWidth="9.00390625" defaultRowHeight="12.75"/>
  <cols>
    <col min="1" max="1" width="5.125" style="0" customWidth="1"/>
    <col min="2" max="2" width="7.375" style="0" customWidth="1"/>
    <col min="3" max="3" width="5.25390625" style="0" customWidth="1"/>
    <col min="4" max="4" width="38.625" style="0" customWidth="1"/>
    <col min="5" max="5" width="12.00390625" style="0" customWidth="1"/>
    <col min="6" max="6" width="11.625" style="0" customWidth="1"/>
  </cols>
  <sheetData>
    <row r="1" ht="18">
      <c r="D1" s="134" t="s">
        <v>190</v>
      </c>
    </row>
    <row r="2" spans="4:7" ht="18">
      <c r="D2" s="134" t="s">
        <v>278</v>
      </c>
      <c r="G2" s="7"/>
    </row>
    <row r="3" spans="4:7" ht="18.75" thickBot="1">
      <c r="D3" s="134"/>
      <c r="G3" s="7"/>
    </row>
    <row r="4" spans="1:7" ht="24.75" thickBot="1">
      <c r="A4" s="55" t="s">
        <v>2</v>
      </c>
      <c r="B4" s="56" t="s">
        <v>3</v>
      </c>
      <c r="C4" s="56" t="s">
        <v>4</v>
      </c>
      <c r="D4" s="57" t="s">
        <v>5</v>
      </c>
      <c r="E4" s="57" t="s">
        <v>156</v>
      </c>
      <c r="F4" s="135" t="s">
        <v>279</v>
      </c>
      <c r="G4" s="136" t="s">
        <v>193</v>
      </c>
    </row>
    <row r="5" spans="1:7" ht="15.75" customHeight="1" thickBot="1">
      <c r="A5" s="137">
        <v>700</v>
      </c>
      <c r="B5" s="138"/>
      <c r="C5" s="139"/>
      <c r="D5" s="140" t="s">
        <v>30</v>
      </c>
      <c r="E5" s="141">
        <f>SUM(E6)</f>
        <v>598476</v>
      </c>
      <c r="F5" s="142">
        <f>SUM(F6)</f>
        <v>381489</v>
      </c>
      <c r="G5" s="143">
        <f>SUM(F5/E5)</f>
        <v>0.6374340825697271</v>
      </c>
    </row>
    <row r="6" spans="1:7" ht="12.75">
      <c r="A6" s="68"/>
      <c r="B6" s="144">
        <v>70005</v>
      </c>
      <c r="C6" s="144"/>
      <c r="D6" s="87" t="s">
        <v>165</v>
      </c>
      <c r="E6" s="71">
        <f>SUM(E7+E8+E9+E10+E11)</f>
        <v>598476</v>
      </c>
      <c r="F6" s="71">
        <f>SUM(F7+F8+F9+F10+F11)</f>
        <v>381489</v>
      </c>
      <c r="G6" s="145">
        <f>SUM(F6/E6)</f>
        <v>0.6374340825697271</v>
      </c>
    </row>
    <row r="7" spans="1:7" ht="25.5">
      <c r="A7" s="68"/>
      <c r="B7" s="146"/>
      <c r="C7" s="147" t="s">
        <v>194</v>
      </c>
      <c r="D7" s="148" t="s">
        <v>195</v>
      </c>
      <c r="E7" s="94">
        <v>569312</v>
      </c>
      <c r="F7" s="149">
        <v>350560</v>
      </c>
      <c r="G7" s="145">
        <f>SUM(F7/E7)</f>
        <v>0.6157607779214209</v>
      </c>
    </row>
    <row r="8" spans="1:7" ht="25.5">
      <c r="A8" s="68"/>
      <c r="B8" s="146"/>
      <c r="C8" s="147" t="s">
        <v>196</v>
      </c>
      <c r="D8" s="148" t="s">
        <v>197</v>
      </c>
      <c r="E8" s="94">
        <v>14000</v>
      </c>
      <c r="F8" s="149">
        <v>8771</v>
      </c>
      <c r="G8" s="145">
        <f>SUM(F8/E8)</f>
        <v>0.6265</v>
      </c>
    </row>
    <row r="9" spans="1:7" ht="25.5">
      <c r="A9" s="68"/>
      <c r="B9" s="146"/>
      <c r="C9" s="147" t="s">
        <v>198</v>
      </c>
      <c r="D9" s="148" t="s">
        <v>199</v>
      </c>
      <c r="E9" s="94">
        <v>7500</v>
      </c>
      <c r="F9" s="149">
        <v>7500</v>
      </c>
      <c r="G9" s="150">
        <f>SUM(F9/E9)</f>
        <v>1</v>
      </c>
    </row>
    <row r="10" spans="1:7" ht="64.5" customHeight="1">
      <c r="A10" s="68"/>
      <c r="B10" s="146"/>
      <c r="C10" s="147" t="s">
        <v>200</v>
      </c>
      <c r="D10" s="148" t="s">
        <v>201</v>
      </c>
      <c r="E10" s="94">
        <v>6314</v>
      </c>
      <c r="F10" s="149">
        <v>13310</v>
      </c>
      <c r="G10" s="150">
        <f>F10/E10</f>
        <v>2.1080139372822297</v>
      </c>
    </row>
    <row r="11" spans="1:7" ht="13.5" thickBot="1">
      <c r="A11" s="68"/>
      <c r="B11" s="146"/>
      <c r="C11" s="147" t="s">
        <v>202</v>
      </c>
      <c r="D11" s="148" t="s">
        <v>203</v>
      </c>
      <c r="E11" s="94">
        <v>1350</v>
      </c>
      <c r="F11" s="149">
        <v>1348</v>
      </c>
      <c r="G11" s="150">
        <f>F11/E11</f>
        <v>0.9985185185185185</v>
      </c>
    </row>
    <row r="12" spans="1:7" ht="15.75" customHeight="1" thickBot="1">
      <c r="A12" s="137">
        <v>750</v>
      </c>
      <c r="B12" s="138"/>
      <c r="C12" s="139"/>
      <c r="D12" s="140" t="s">
        <v>49</v>
      </c>
      <c r="E12" s="141">
        <f>SUM(E13+E15+E18)</f>
        <v>92010</v>
      </c>
      <c r="F12" s="141">
        <f>SUM(F13+F15+F18)</f>
        <v>83311</v>
      </c>
      <c r="G12" s="151">
        <f>SUM(F12/E12)</f>
        <v>0.9054559287034019</v>
      </c>
    </row>
    <row r="13" spans="1:7" ht="12.75">
      <c r="A13" s="68"/>
      <c r="B13" s="144">
        <v>75011</v>
      </c>
      <c r="C13" s="144"/>
      <c r="D13" s="87" t="s">
        <v>50</v>
      </c>
      <c r="E13" s="71">
        <f>SUM(E14)</f>
        <v>63310</v>
      </c>
      <c r="F13" s="71">
        <f>SUM(F14)</f>
        <v>58487</v>
      </c>
      <c r="G13" s="145">
        <f>F13/E13</f>
        <v>0.9238193018480493</v>
      </c>
    </row>
    <row r="14" spans="1:7" ht="52.5" customHeight="1">
      <c r="A14" s="68"/>
      <c r="B14" s="146"/>
      <c r="C14" s="152">
        <v>201</v>
      </c>
      <c r="D14" s="87" t="s">
        <v>204</v>
      </c>
      <c r="E14" s="97">
        <v>63310</v>
      </c>
      <c r="F14" s="179">
        <v>58487</v>
      </c>
      <c r="G14" s="145">
        <f>SUM(F14/E14)</f>
        <v>0.9238193018480493</v>
      </c>
    </row>
    <row r="15" spans="1:7" ht="12.75">
      <c r="A15" s="68"/>
      <c r="B15" s="155">
        <v>75023</v>
      </c>
      <c r="C15" s="155"/>
      <c r="D15" s="153" t="s">
        <v>205</v>
      </c>
      <c r="E15" s="184">
        <f>SUM(E17+E16)</f>
        <v>10900</v>
      </c>
      <c r="F15" s="71">
        <f>SUM(F16+F17)</f>
        <v>7048</v>
      </c>
      <c r="G15" s="150">
        <f>(F15/E15)</f>
        <v>0.6466055045871559</v>
      </c>
    </row>
    <row r="16" spans="1:7" ht="12.75">
      <c r="A16" s="68"/>
      <c r="B16" s="52"/>
      <c r="C16" s="146" t="s">
        <v>206</v>
      </c>
      <c r="D16" s="156" t="s">
        <v>207</v>
      </c>
      <c r="E16" s="76">
        <v>1000</v>
      </c>
      <c r="F16" s="157">
        <v>708</v>
      </c>
      <c r="G16" s="228">
        <f>SUM(F16/E16)</f>
        <v>0.708</v>
      </c>
    </row>
    <row r="17" spans="1:7" ht="12.75">
      <c r="A17" s="68"/>
      <c r="B17" s="52"/>
      <c r="C17" s="155" t="s">
        <v>202</v>
      </c>
      <c r="D17" s="153" t="s">
        <v>203</v>
      </c>
      <c r="E17" s="184">
        <v>9900</v>
      </c>
      <c r="F17" s="71">
        <v>6340</v>
      </c>
      <c r="G17" s="150">
        <f>F17/E17</f>
        <v>0.6404040404040404</v>
      </c>
    </row>
    <row r="18" spans="1:7" ht="12.75">
      <c r="A18" s="68"/>
      <c r="B18" s="155">
        <v>75056</v>
      </c>
      <c r="C18" s="144"/>
      <c r="D18" s="87" t="s">
        <v>208</v>
      </c>
      <c r="E18" s="71">
        <f>SUM(E19)</f>
        <v>17800</v>
      </c>
      <c r="F18" s="71">
        <f>SUM(F19)</f>
        <v>17776</v>
      </c>
      <c r="G18" s="145">
        <f>F18/E18</f>
        <v>0.9986516853932584</v>
      </c>
    </row>
    <row r="19" spans="1:7" ht="52.5" customHeight="1" thickBot="1">
      <c r="A19" s="158"/>
      <c r="B19" s="152"/>
      <c r="C19" s="144">
        <v>201</v>
      </c>
      <c r="D19" s="87" t="s">
        <v>204</v>
      </c>
      <c r="E19" s="71">
        <v>17800</v>
      </c>
      <c r="F19" s="71">
        <v>17776</v>
      </c>
      <c r="G19" s="145">
        <f>SUM(F19/E19)</f>
        <v>0.9986516853932584</v>
      </c>
    </row>
    <row r="20" spans="1:7" ht="12.75">
      <c r="A20" s="159">
        <v>751</v>
      </c>
      <c r="B20" s="160"/>
      <c r="C20" s="161"/>
      <c r="D20" s="162" t="s">
        <v>176</v>
      </c>
      <c r="E20" s="163"/>
      <c r="F20" s="164"/>
      <c r="G20" s="165"/>
    </row>
    <row r="21" spans="1:7" ht="12.75">
      <c r="A21" s="68"/>
      <c r="B21" s="166"/>
      <c r="C21" s="167"/>
      <c r="D21" s="168" t="s">
        <v>177</v>
      </c>
      <c r="E21" s="105"/>
      <c r="F21" s="157"/>
      <c r="G21" s="169"/>
    </row>
    <row r="22" spans="1:7" ht="13.5" thickBot="1">
      <c r="A22" s="123"/>
      <c r="B22" s="170"/>
      <c r="C22" s="171"/>
      <c r="D22" s="172" t="s">
        <v>178</v>
      </c>
      <c r="E22" s="173">
        <f>SUM(E23+E25)</f>
        <v>21764</v>
      </c>
      <c r="F22" s="174">
        <f>SUM(F23+F25)</f>
        <v>21664</v>
      </c>
      <c r="G22" s="175">
        <f>SUM(F22/E22)</f>
        <v>0.9954052563866936</v>
      </c>
    </row>
    <row r="23" spans="1:7" ht="25.5">
      <c r="A23" s="176"/>
      <c r="B23" s="155">
        <v>75101</v>
      </c>
      <c r="C23" s="177"/>
      <c r="D23" s="178" t="s">
        <v>209</v>
      </c>
      <c r="E23" s="154">
        <v>1029</v>
      </c>
      <c r="F23" s="179">
        <f>SUM(F24)</f>
        <v>929</v>
      </c>
      <c r="G23" s="145">
        <f>SUM(F23/E23)</f>
        <v>0.902818270165209</v>
      </c>
    </row>
    <row r="24" spans="1:7" ht="53.25" customHeight="1">
      <c r="A24" s="78"/>
      <c r="B24" s="181"/>
      <c r="C24" s="229">
        <v>201</v>
      </c>
      <c r="D24" s="230" t="s">
        <v>204</v>
      </c>
      <c r="E24" s="149">
        <v>1029</v>
      </c>
      <c r="F24" s="149">
        <v>929</v>
      </c>
      <c r="G24" s="231">
        <f>SUM(F24/E24)</f>
        <v>0.902818270165209</v>
      </c>
    </row>
    <row r="25" spans="1:7" ht="38.25">
      <c r="A25" s="212"/>
      <c r="B25" s="144">
        <v>75109</v>
      </c>
      <c r="C25" s="144"/>
      <c r="D25" s="87" t="s">
        <v>210</v>
      </c>
      <c r="E25" s="71">
        <f>SUM(E26)</f>
        <v>20735</v>
      </c>
      <c r="F25" s="71">
        <f>SUM(F26)</f>
        <v>20735</v>
      </c>
      <c r="G25" s="145">
        <f>SUM(F25/E25)</f>
        <v>1</v>
      </c>
    </row>
    <row r="26" spans="1:7" ht="51.75" customHeight="1" thickBot="1">
      <c r="A26" s="232"/>
      <c r="B26" s="233"/>
      <c r="C26" s="234">
        <v>201</v>
      </c>
      <c r="D26" s="235" t="s">
        <v>204</v>
      </c>
      <c r="E26" s="236">
        <v>20735</v>
      </c>
      <c r="F26" s="236">
        <v>20735</v>
      </c>
      <c r="G26" s="237">
        <f>SUM(F26/E26)</f>
        <v>1</v>
      </c>
    </row>
    <row r="27" spans="1:7" ht="28.5" customHeight="1" thickBot="1">
      <c r="A27" s="137">
        <v>754</v>
      </c>
      <c r="B27" s="238"/>
      <c r="C27" s="171"/>
      <c r="D27" s="239" t="s">
        <v>211</v>
      </c>
      <c r="E27" s="174">
        <v>0</v>
      </c>
      <c r="F27" s="174">
        <f>SUM(F28)</f>
        <v>60</v>
      </c>
      <c r="G27" s="267" t="s">
        <v>280</v>
      </c>
    </row>
    <row r="28" spans="1:7" ht="12.75">
      <c r="A28" s="159"/>
      <c r="B28" s="166">
        <v>75416</v>
      </c>
      <c r="C28" s="229"/>
      <c r="D28" s="230" t="s">
        <v>212</v>
      </c>
      <c r="E28" s="149">
        <v>0</v>
      </c>
      <c r="F28" s="157">
        <f>SUM(F29)</f>
        <v>60</v>
      </c>
      <c r="G28" s="268" t="s">
        <v>280</v>
      </c>
    </row>
    <row r="29" spans="1:7" ht="26.25" thickBot="1">
      <c r="A29" s="242"/>
      <c r="B29" s="243"/>
      <c r="C29" s="234" t="s">
        <v>213</v>
      </c>
      <c r="D29" s="235" t="s">
        <v>214</v>
      </c>
      <c r="E29" s="236">
        <v>0</v>
      </c>
      <c r="F29" s="236">
        <v>60</v>
      </c>
      <c r="G29" s="269" t="s">
        <v>280</v>
      </c>
    </row>
    <row r="30" spans="1:7" ht="40.5" customHeight="1" thickBot="1">
      <c r="A30" s="242">
        <v>756</v>
      </c>
      <c r="B30" s="238"/>
      <c r="C30" s="245"/>
      <c r="D30" s="239" t="s">
        <v>215</v>
      </c>
      <c r="E30" s="174">
        <f>SUM(E31+E34+E39+E50+E53+E55)</f>
        <v>10799776</v>
      </c>
      <c r="F30" s="174">
        <f>SUM(F31+F34+F39+F50+F53+F55)</f>
        <v>8712068</v>
      </c>
      <c r="G30" s="246">
        <f aca="true" t="shared" si="0" ref="G30:G35">SUM(F30/E30)</f>
        <v>0.8066896943047708</v>
      </c>
    </row>
    <row r="31" spans="1:7" ht="25.5">
      <c r="A31" s="159"/>
      <c r="B31" s="247">
        <v>75601</v>
      </c>
      <c r="C31" s="182"/>
      <c r="D31" s="87" t="s">
        <v>216</v>
      </c>
      <c r="E31" s="71">
        <f>SUM(E32+E33)</f>
        <v>46956</v>
      </c>
      <c r="F31" s="71">
        <f>SUM(F32+F33)</f>
        <v>20895</v>
      </c>
      <c r="G31" s="145">
        <f t="shared" si="0"/>
        <v>0.44499105545617174</v>
      </c>
    </row>
    <row r="32" spans="1:7" ht="26.25" customHeight="1">
      <c r="A32" s="68"/>
      <c r="B32" s="166"/>
      <c r="C32" s="144" t="s">
        <v>217</v>
      </c>
      <c r="D32" s="87" t="s">
        <v>218</v>
      </c>
      <c r="E32" s="71">
        <v>44956</v>
      </c>
      <c r="F32" s="71">
        <v>20595</v>
      </c>
      <c r="G32" s="145">
        <f t="shared" si="0"/>
        <v>0.45811460094314443</v>
      </c>
    </row>
    <row r="33" spans="1:7" ht="25.5">
      <c r="A33" s="68"/>
      <c r="B33" s="166"/>
      <c r="C33" s="144" t="s">
        <v>219</v>
      </c>
      <c r="D33" s="87" t="s">
        <v>220</v>
      </c>
      <c r="E33" s="71">
        <v>2000</v>
      </c>
      <c r="F33" s="71">
        <v>300</v>
      </c>
      <c r="G33" s="145">
        <f t="shared" si="0"/>
        <v>0.15</v>
      </c>
    </row>
    <row r="34" spans="1:7" ht="51">
      <c r="A34" s="68"/>
      <c r="B34" s="247">
        <v>75615</v>
      </c>
      <c r="C34" s="144"/>
      <c r="D34" s="87" t="s">
        <v>221</v>
      </c>
      <c r="E34" s="71">
        <f>SUM(E35+E36+E37+E38)</f>
        <v>8140882</v>
      </c>
      <c r="F34" s="71">
        <f>SUM(F35+F36+F37+F38)</f>
        <v>6553127</v>
      </c>
      <c r="G34" s="145">
        <f t="shared" si="0"/>
        <v>0.804965235953549</v>
      </c>
    </row>
    <row r="35" spans="1:7" ht="12.75">
      <c r="A35" s="68"/>
      <c r="B35" s="247"/>
      <c r="C35" s="144" t="s">
        <v>222</v>
      </c>
      <c r="D35" s="87" t="s">
        <v>223</v>
      </c>
      <c r="E35" s="71">
        <v>8006882</v>
      </c>
      <c r="F35" s="71">
        <v>6420324</v>
      </c>
      <c r="G35" s="145">
        <f t="shared" si="0"/>
        <v>0.8018507079285045</v>
      </c>
    </row>
    <row r="36" spans="1:7" ht="12.75">
      <c r="A36" s="68"/>
      <c r="B36" s="247"/>
      <c r="C36" s="144" t="s">
        <v>224</v>
      </c>
      <c r="D36" s="87" t="s">
        <v>225</v>
      </c>
      <c r="E36" s="71">
        <v>4000</v>
      </c>
      <c r="F36" s="71">
        <v>4480</v>
      </c>
      <c r="G36" s="150">
        <f>F36/E36</f>
        <v>1.12</v>
      </c>
    </row>
    <row r="37" spans="1:7" ht="12.75">
      <c r="A37" s="68"/>
      <c r="B37" s="166"/>
      <c r="C37" s="144" t="s">
        <v>226</v>
      </c>
      <c r="D37" s="87" t="s">
        <v>227</v>
      </c>
      <c r="E37" s="71">
        <v>5000</v>
      </c>
      <c r="F37" s="71">
        <v>3212</v>
      </c>
      <c r="G37" s="145">
        <f aca="true" t="shared" si="1" ref="G37:G51">SUM(F37/E37)</f>
        <v>0.6424</v>
      </c>
    </row>
    <row r="38" spans="1:7" ht="25.5">
      <c r="A38" s="183"/>
      <c r="B38" s="248"/>
      <c r="C38" s="155" t="s">
        <v>219</v>
      </c>
      <c r="D38" s="153" t="s">
        <v>220</v>
      </c>
      <c r="E38" s="184">
        <v>125000</v>
      </c>
      <c r="F38" s="71">
        <v>125111</v>
      </c>
      <c r="G38" s="249">
        <f t="shared" si="1"/>
        <v>1.000888</v>
      </c>
    </row>
    <row r="39" spans="1:7" ht="51">
      <c r="A39" s="183"/>
      <c r="B39" s="250">
        <v>75616</v>
      </c>
      <c r="C39" s="229"/>
      <c r="D39" s="87" t="s">
        <v>228</v>
      </c>
      <c r="E39" s="71">
        <f>SUM(E40+E41+E42+E43+E44+E45+E46+E47+E48+E49)</f>
        <v>1031630</v>
      </c>
      <c r="F39" s="71">
        <f>SUM(F40+F41+F42+F43+F44+F45+F46+F47+F48+F49)</f>
        <v>858292</v>
      </c>
      <c r="G39" s="251">
        <f t="shared" si="1"/>
        <v>0.8319765807508506</v>
      </c>
    </row>
    <row r="40" spans="1:7" ht="12.75">
      <c r="A40" s="183"/>
      <c r="B40" s="247"/>
      <c r="C40" s="144" t="s">
        <v>222</v>
      </c>
      <c r="D40" s="87" t="s">
        <v>223</v>
      </c>
      <c r="E40" s="71">
        <v>824095</v>
      </c>
      <c r="F40" s="71">
        <v>643245</v>
      </c>
      <c r="G40" s="145">
        <f t="shared" si="1"/>
        <v>0.7805471456567508</v>
      </c>
    </row>
    <row r="41" spans="1:7" ht="12.75">
      <c r="A41" s="68"/>
      <c r="B41" s="166"/>
      <c r="C41" s="252" t="s">
        <v>229</v>
      </c>
      <c r="D41" s="87" t="s">
        <v>230</v>
      </c>
      <c r="E41" s="71">
        <v>50000</v>
      </c>
      <c r="F41" s="71">
        <v>53263</v>
      </c>
      <c r="G41" s="145">
        <f t="shared" si="1"/>
        <v>1.06526</v>
      </c>
    </row>
    <row r="42" spans="1:7" ht="12.75">
      <c r="A42" s="68"/>
      <c r="B42" s="166"/>
      <c r="C42" s="144" t="s">
        <v>231</v>
      </c>
      <c r="D42" s="87" t="s">
        <v>232</v>
      </c>
      <c r="E42" s="71">
        <v>7000</v>
      </c>
      <c r="F42" s="71">
        <v>6358</v>
      </c>
      <c r="G42" s="145">
        <f t="shared" si="1"/>
        <v>0.9082857142857143</v>
      </c>
    </row>
    <row r="43" spans="1:7" ht="12.75">
      <c r="A43" s="68"/>
      <c r="B43" s="166"/>
      <c r="C43" s="144" t="s">
        <v>224</v>
      </c>
      <c r="D43" s="87" t="s">
        <v>225</v>
      </c>
      <c r="E43" s="71">
        <v>57535</v>
      </c>
      <c r="F43" s="71">
        <v>43850</v>
      </c>
      <c r="G43" s="145">
        <f t="shared" si="1"/>
        <v>0.762144781437386</v>
      </c>
    </row>
    <row r="44" spans="1:7" ht="12.75">
      <c r="A44" s="68"/>
      <c r="B44" s="166"/>
      <c r="C44" s="155" t="s">
        <v>233</v>
      </c>
      <c r="D44" s="153" t="s">
        <v>234</v>
      </c>
      <c r="E44" s="184">
        <v>15000</v>
      </c>
      <c r="F44" s="71">
        <v>16687</v>
      </c>
      <c r="G44" s="145">
        <f t="shared" si="1"/>
        <v>1.1124666666666667</v>
      </c>
    </row>
    <row r="45" spans="1:7" ht="12.75">
      <c r="A45" s="68"/>
      <c r="B45" s="166"/>
      <c r="C45" s="155" t="s">
        <v>235</v>
      </c>
      <c r="D45" s="153" t="s">
        <v>236</v>
      </c>
      <c r="E45" s="184">
        <v>2000</v>
      </c>
      <c r="F45" s="71">
        <v>1472</v>
      </c>
      <c r="G45" s="145">
        <f t="shared" si="1"/>
        <v>0.736</v>
      </c>
    </row>
    <row r="46" spans="1:7" ht="12.75">
      <c r="A46" s="68"/>
      <c r="B46" s="166"/>
      <c r="C46" s="144" t="s">
        <v>237</v>
      </c>
      <c r="D46" s="87" t="s">
        <v>238</v>
      </c>
      <c r="E46" s="71">
        <v>23000</v>
      </c>
      <c r="F46" s="71">
        <v>28894</v>
      </c>
      <c r="G46" s="145">
        <f t="shared" si="1"/>
        <v>1.2562608695652173</v>
      </c>
    </row>
    <row r="47" spans="1:7" ht="25.5">
      <c r="A47" s="68"/>
      <c r="B47" s="166"/>
      <c r="C47" s="144" t="s">
        <v>239</v>
      </c>
      <c r="D47" s="87" t="s">
        <v>240</v>
      </c>
      <c r="E47" s="71">
        <v>15000</v>
      </c>
      <c r="F47" s="71">
        <v>6096</v>
      </c>
      <c r="G47" s="145">
        <f t="shared" si="1"/>
        <v>0.4064</v>
      </c>
    </row>
    <row r="48" spans="1:7" ht="12.75">
      <c r="A48" s="176"/>
      <c r="B48" s="167"/>
      <c r="C48" s="144" t="s">
        <v>226</v>
      </c>
      <c r="D48" s="87" t="s">
        <v>241</v>
      </c>
      <c r="E48" s="71">
        <v>30000</v>
      </c>
      <c r="F48" s="71">
        <v>46983</v>
      </c>
      <c r="G48" s="145">
        <f t="shared" si="1"/>
        <v>1.5661</v>
      </c>
    </row>
    <row r="49" spans="1:7" ht="25.5">
      <c r="A49" s="158"/>
      <c r="B49" s="166"/>
      <c r="C49" s="144" t="s">
        <v>219</v>
      </c>
      <c r="D49" s="156" t="s">
        <v>220</v>
      </c>
      <c r="E49" s="71">
        <v>8000</v>
      </c>
      <c r="F49" s="71">
        <v>11444</v>
      </c>
      <c r="G49" s="145">
        <f t="shared" si="1"/>
        <v>1.4305</v>
      </c>
    </row>
    <row r="50" spans="1:7" ht="38.25">
      <c r="A50" s="68"/>
      <c r="B50" s="248">
        <v>75618</v>
      </c>
      <c r="C50" s="144"/>
      <c r="D50" s="87" t="s">
        <v>242</v>
      </c>
      <c r="E50" s="71">
        <v>60000</v>
      </c>
      <c r="F50" s="71">
        <f>SUM(F52+F51)</f>
        <v>29376</v>
      </c>
      <c r="G50" s="145">
        <f t="shared" si="1"/>
        <v>0.4896</v>
      </c>
    </row>
    <row r="51" spans="1:7" ht="12.75">
      <c r="A51" s="68"/>
      <c r="B51" s="166"/>
      <c r="C51" s="155" t="s">
        <v>243</v>
      </c>
      <c r="D51" s="153" t="s">
        <v>244</v>
      </c>
      <c r="E51" s="184">
        <v>60000</v>
      </c>
      <c r="F51" s="71">
        <v>29328</v>
      </c>
      <c r="G51" s="145">
        <f t="shared" si="1"/>
        <v>0.4888</v>
      </c>
    </row>
    <row r="52" spans="1:7" ht="25.5">
      <c r="A52" s="68"/>
      <c r="B52" s="166"/>
      <c r="C52" s="155" t="s">
        <v>219</v>
      </c>
      <c r="D52" s="156" t="s">
        <v>220</v>
      </c>
      <c r="E52" s="184">
        <v>0</v>
      </c>
      <c r="F52" s="71">
        <v>48</v>
      </c>
      <c r="G52" s="270" t="s">
        <v>280</v>
      </c>
    </row>
    <row r="53" spans="1:7" ht="12.75">
      <c r="A53" s="68"/>
      <c r="B53" s="247">
        <v>75619</v>
      </c>
      <c r="C53" s="155"/>
      <c r="D53" s="153" t="s">
        <v>245</v>
      </c>
      <c r="E53" s="184">
        <v>5000</v>
      </c>
      <c r="F53" s="71">
        <f>SUM(F54)</f>
        <v>4222</v>
      </c>
      <c r="G53" s="145">
        <f aca="true" t="shared" si="2" ref="G53:G65">SUM(F53/E53)</f>
        <v>0.8444</v>
      </c>
    </row>
    <row r="54" spans="1:7" ht="12.75">
      <c r="A54" s="68"/>
      <c r="B54" s="166"/>
      <c r="C54" s="155" t="s">
        <v>246</v>
      </c>
      <c r="D54" s="153" t="s">
        <v>247</v>
      </c>
      <c r="E54" s="184">
        <v>5000</v>
      </c>
      <c r="F54" s="71">
        <v>4222</v>
      </c>
      <c r="G54" s="145">
        <f t="shared" si="2"/>
        <v>0.8444</v>
      </c>
    </row>
    <row r="55" spans="1:7" ht="25.5">
      <c r="A55" s="68"/>
      <c r="B55" s="247">
        <v>75621</v>
      </c>
      <c r="C55" s="155"/>
      <c r="D55" s="153" t="s">
        <v>248</v>
      </c>
      <c r="E55" s="184">
        <f>SUM(E56+E57)</f>
        <v>1515308</v>
      </c>
      <c r="F55" s="71">
        <f>SUM(F56+F57)</f>
        <v>1246156</v>
      </c>
      <c r="G55" s="145">
        <f t="shared" si="2"/>
        <v>0.8223780247975989</v>
      </c>
    </row>
    <row r="56" spans="1:7" ht="12.75">
      <c r="A56" s="68"/>
      <c r="B56" s="166"/>
      <c r="C56" s="144" t="s">
        <v>249</v>
      </c>
      <c r="D56" s="87" t="s">
        <v>250</v>
      </c>
      <c r="E56" s="71">
        <v>1512308</v>
      </c>
      <c r="F56" s="71">
        <v>1244574</v>
      </c>
      <c r="G56" s="145">
        <f t="shared" si="2"/>
        <v>0.8229633117063455</v>
      </c>
    </row>
    <row r="57" spans="1:7" ht="13.5" thickBot="1">
      <c r="A57" s="123"/>
      <c r="B57" s="166"/>
      <c r="C57" s="144" t="s">
        <v>251</v>
      </c>
      <c r="D57" s="87" t="s">
        <v>252</v>
      </c>
      <c r="E57" s="71">
        <v>3000</v>
      </c>
      <c r="F57" s="71">
        <v>1582</v>
      </c>
      <c r="G57" s="145">
        <f t="shared" si="2"/>
        <v>0.5273333333333333</v>
      </c>
    </row>
    <row r="58" spans="1:7" ht="15.75" customHeight="1" thickBot="1">
      <c r="A58" s="137">
        <v>758</v>
      </c>
      <c r="B58" s="138"/>
      <c r="C58" s="139"/>
      <c r="D58" s="140" t="s">
        <v>84</v>
      </c>
      <c r="E58" s="141">
        <f>SUM(E59+E61+E63+E65)</f>
        <v>2302303</v>
      </c>
      <c r="F58" s="141">
        <f>SUM(F59+F62+F64+F65)</f>
        <v>2286042</v>
      </c>
      <c r="G58" s="151">
        <f t="shared" si="2"/>
        <v>0.9929370721403742</v>
      </c>
    </row>
    <row r="59" spans="1:7" ht="12.75">
      <c r="A59" s="68"/>
      <c r="B59" s="155">
        <v>75801</v>
      </c>
      <c r="C59" s="144"/>
      <c r="D59" s="87" t="s">
        <v>253</v>
      </c>
      <c r="E59" s="71">
        <f>SUM(E60)</f>
        <v>2062439</v>
      </c>
      <c r="F59" s="71">
        <f>SUM(F60)</f>
        <v>2062439</v>
      </c>
      <c r="G59" s="145">
        <f t="shared" si="2"/>
        <v>1</v>
      </c>
    </row>
    <row r="60" spans="1:7" ht="12.75">
      <c r="A60" s="68"/>
      <c r="B60" s="146"/>
      <c r="C60" s="144">
        <v>292</v>
      </c>
      <c r="D60" s="87" t="s">
        <v>254</v>
      </c>
      <c r="E60" s="71">
        <v>2062439</v>
      </c>
      <c r="F60" s="71">
        <v>2062439</v>
      </c>
      <c r="G60" s="145">
        <f t="shared" si="2"/>
        <v>1</v>
      </c>
    </row>
    <row r="61" spans="1:7" ht="12.75" customHeight="1">
      <c r="A61" s="68"/>
      <c r="B61" s="155">
        <v>75802</v>
      </c>
      <c r="C61" s="144"/>
      <c r="D61" s="87" t="s">
        <v>255</v>
      </c>
      <c r="E61" s="71">
        <f>SUM(E62)</f>
        <v>3280</v>
      </c>
      <c r="F61" s="71">
        <f>SUM(F62)</f>
        <v>3003</v>
      </c>
      <c r="G61" s="145">
        <f t="shared" si="2"/>
        <v>0.9155487804878049</v>
      </c>
    </row>
    <row r="62" spans="1:7" ht="12.75">
      <c r="A62" s="68"/>
      <c r="B62" s="52"/>
      <c r="C62" s="144">
        <v>292</v>
      </c>
      <c r="D62" s="87" t="s">
        <v>254</v>
      </c>
      <c r="E62" s="71">
        <v>3280</v>
      </c>
      <c r="F62" s="71">
        <v>3003</v>
      </c>
      <c r="G62" s="145">
        <f t="shared" si="2"/>
        <v>0.9155487804878049</v>
      </c>
    </row>
    <row r="63" spans="1:7" ht="25.5">
      <c r="A63" s="68"/>
      <c r="B63" s="155">
        <v>75805</v>
      </c>
      <c r="C63" s="144"/>
      <c r="D63" s="87" t="s">
        <v>256</v>
      </c>
      <c r="E63" s="71">
        <f>SUM(E64)</f>
        <v>232484</v>
      </c>
      <c r="F63" s="71">
        <f>SUM(F64)</f>
        <v>218975</v>
      </c>
      <c r="G63" s="145">
        <f t="shared" si="2"/>
        <v>0.9418927754168028</v>
      </c>
    </row>
    <row r="64" spans="1:7" ht="12.75">
      <c r="A64" s="68"/>
      <c r="B64" s="146"/>
      <c r="C64" s="144">
        <v>292</v>
      </c>
      <c r="D64" s="87" t="s">
        <v>254</v>
      </c>
      <c r="E64" s="71">
        <v>232484</v>
      </c>
      <c r="F64" s="71">
        <v>218975</v>
      </c>
      <c r="G64" s="145">
        <f t="shared" si="2"/>
        <v>0.9418927754168028</v>
      </c>
    </row>
    <row r="65" spans="1:7" ht="12.75">
      <c r="A65" s="68"/>
      <c r="B65" s="155">
        <v>75814</v>
      </c>
      <c r="C65" s="144"/>
      <c r="D65" s="87" t="s">
        <v>257</v>
      </c>
      <c r="E65" s="71">
        <f>SUM(E67+E68+E69)</f>
        <v>4100</v>
      </c>
      <c r="F65" s="71">
        <v>1625</v>
      </c>
      <c r="G65" s="145">
        <f t="shared" si="2"/>
        <v>0.39634146341463417</v>
      </c>
    </row>
    <row r="66" spans="1:7" ht="12.75">
      <c r="A66" s="68"/>
      <c r="B66" s="146"/>
      <c r="C66" s="144" t="s">
        <v>233</v>
      </c>
      <c r="D66" s="153" t="s">
        <v>234</v>
      </c>
      <c r="E66" s="71">
        <v>0</v>
      </c>
      <c r="F66" s="71">
        <v>-2035</v>
      </c>
      <c r="G66" s="270" t="s">
        <v>280</v>
      </c>
    </row>
    <row r="67" spans="1:7" ht="25.5">
      <c r="A67" s="68"/>
      <c r="B67" s="146"/>
      <c r="C67" s="144" t="s">
        <v>219</v>
      </c>
      <c r="D67" s="87" t="s">
        <v>220</v>
      </c>
      <c r="E67" s="71">
        <v>0</v>
      </c>
      <c r="F67" s="71">
        <v>-105</v>
      </c>
      <c r="G67" s="270" t="s">
        <v>280</v>
      </c>
    </row>
    <row r="68" spans="1:7" ht="12.75">
      <c r="A68" s="68"/>
      <c r="B68" s="146"/>
      <c r="C68" s="144" t="s">
        <v>258</v>
      </c>
      <c r="D68" s="87" t="s">
        <v>42</v>
      </c>
      <c r="E68" s="71">
        <v>3100</v>
      </c>
      <c r="F68" s="71">
        <v>3021</v>
      </c>
      <c r="G68" s="150">
        <f>F68/E68</f>
        <v>0.974516129032258</v>
      </c>
    </row>
    <row r="69" spans="1:7" ht="13.5" thickBot="1">
      <c r="A69" s="68"/>
      <c r="B69" s="146"/>
      <c r="C69" s="144" t="s">
        <v>202</v>
      </c>
      <c r="D69" s="87" t="s">
        <v>203</v>
      </c>
      <c r="E69" s="71">
        <v>1000</v>
      </c>
      <c r="F69" s="71">
        <v>744</v>
      </c>
      <c r="G69" s="145">
        <f>SUM(F69/E69)</f>
        <v>0.744</v>
      </c>
    </row>
    <row r="70" spans="1:7" ht="16.5" customHeight="1" thickBot="1">
      <c r="A70" s="137">
        <v>801</v>
      </c>
      <c r="B70" s="138"/>
      <c r="C70" s="139"/>
      <c r="D70" s="140" t="s">
        <v>259</v>
      </c>
      <c r="E70" s="141">
        <f>SUM(E71+E74+E76+E78)</f>
        <v>171151</v>
      </c>
      <c r="F70" s="141">
        <f>SUM(F71+F74+F76+F78)</f>
        <v>144851</v>
      </c>
      <c r="G70" s="185">
        <f>F70/E70</f>
        <v>0.8463345233156686</v>
      </c>
    </row>
    <row r="71" spans="1:7" ht="12.75">
      <c r="A71" s="60"/>
      <c r="B71" s="144">
        <v>80101</v>
      </c>
      <c r="C71" s="144"/>
      <c r="D71" s="87" t="s">
        <v>260</v>
      </c>
      <c r="E71" s="71">
        <f>SUM(E72+E73)</f>
        <v>20760</v>
      </c>
      <c r="F71" s="71">
        <f>SUM(F72+F73)</f>
        <v>20062</v>
      </c>
      <c r="G71" s="253">
        <f>(F71/E71)</f>
        <v>0.9663776493256262</v>
      </c>
    </row>
    <row r="72" spans="1:7" ht="52.5" customHeight="1">
      <c r="A72" s="220"/>
      <c r="B72" s="144"/>
      <c r="C72" s="144">
        <v>201</v>
      </c>
      <c r="D72" s="87" t="s">
        <v>261</v>
      </c>
      <c r="E72" s="71">
        <v>1875</v>
      </c>
      <c r="F72" s="71">
        <v>1875</v>
      </c>
      <c r="G72" s="150">
        <f>SUM(F72/E72)</f>
        <v>1</v>
      </c>
    </row>
    <row r="73" spans="1:7" ht="25.5" customHeight="1">
      <c r="A73" s="78"/>
      <c r="B73" s="155"/>
      <c r="C73" s="144">
        <v>203</v>
      </c>
      <c r="D73" s="87" t="s">
        <v>262</v>
      </c>
      <c r="E73" s="71">
        <v>18885</v>
      </c>
      <c r="F73" s="71">
        <v>18187</v>
      </c>
      <c r="G73" s="150">
        <f>(F73/E73)</f>
        <v>0.9630394492983849</v>
      </c>
    </row>
    <row r="74" spans="1:7" ht="12.75">
      <c r="A74" s="78"/>
      <c r="B74" s="155">
        <v>80110</v>
      </c>
      <c r="C74" s="144"/>
      <c r="D74" s="87" t="s">
        <v>95</v>
      </c>
      <c r="E74" s="71">
        <f>SUM(E75)</f>
        <v>7971</v>
      </c>
      <c r="F74" s="71">
        <f>SUM(F75)</f>
        <v>8200</v>
      </c>
      <c r="G74" s="150">
        <f>(F74/E74)</f>
        <v>1.0287291431438965</v>
      </c>
    </row>
    <row r="75" spans="1:7" ht="27" customHeight="1">
      <c r="A75" s="78"/>
      <c r="B75" s="155"/>
      <c r="C75" s="144">
        <v>203</v>
      </c>
      <c r="D75" s="87" t="s">
        <v>262</v>
      </c>
      <c r="E75" s="71">
        <v>7971</v>
      </c>
      <c r="F75" s="71">
        <v>8200</v>
      </c>
      <c r="G75" s="150">
        <f>SUM(F75/E75)</f>
        <v>1.0287291431438965</v>
      </c>
    </row>
    <row r="76" spans="1:7" ht="12.75">
      <c r="A76" s="78"/>
      <c r="B76" s="155">
        <v>80120</v>
      </c>
      <c r="C76" s="144"/>
      <c r="D76" s="87" t="s">
        <v>100</v>
      </c>
      <c r="E76" s="71">
        <f>SUM(E77)</f>
        <v>9252</v>
      </c>
      <c r="F76" s="71">
        <f>SUM(F77)</f>
        <v>9062</v>
      </c>
      <c r="G76" s="150">
        <f>F76/E76</f>
        <v>0.9794638996973627</v>
      </c>
    </row>
    <row r="77" spans="1:7" ht="24.75" customHeight="1">
      <c r="A77" s="78"/>
      <c r="B77" s="155"/>
      <c r="C77" s="144">
        <v>203</v>
      </c>
      <c r="D77" s="87" t="s">
        <v>262</v>
      </c>
      <c r="E77" s="71">
        <v>9252</v>
      </c>
      <c r="F77" s="71">
        <v>9062</v>
      </c>
      <c r="G77" s="150">
        <f>F77/E77</f>
        <v>0.9794638996973627</v>
      </c>
    </row>
    <row r="78" spans="1:7" ht="12.75">
      <c r="A78" s="68"/>
      <c r="B78" s="155">
        <v>80195</v>
      </c>
      <c r="C78" s="144"/>
      <c r="D78" s="87" t="s">
        <v>117</v>
      </c>
      <c r="E78" s="71">
        <f>SUM(E79+E80)</f>
        <v>133168</v>
      </c>
      <c r="F78" s="71">
        <f>SUM(F79+F80)</f>
        <v>107527</v>
      </c>
      <c r="G78" s="150">
        <f>F78/E78</f>
        <v>0.8074537426408747</v>
      </c>
    </row>
    <row r="79" spans="1:7" ht="38.25">
      <c r="A79" s="68"/>
      <c r="B79" s="146"/>
      <c r="C79" s="144">
        <v>629</v>
      </c>
      <c r="D79" s="87" t="s">
        <v>263</v>
      </c>
      <c r="E79" s="71">
        <v>117593</v>
      </c>
      <c r="F79" s="71">
        <v>89026</v>
      </c>
      <c r="G79" s="150">
        <f>F79/E79</f>
        <v>0.7570688731472112</v>
      </c>
    </row>
    <row r="80" spans="1:7" ht="26.25" customHeight="1" thickBot="1">
      <c r="A80" s="68"/>
      <c r="B80" s="146"/>
      <c r="C80" s="144">
        <v>203</v>
      </c>
      <c r="D80" s="87" t="s">
        <v>262</v>
      </c>
      <c r="E80" s="71">
        <v>15575</v>
      </c>
      <c r="F80" s="71">
        <v>18501</v>
      </c>
      <c r="G80" s="150">
        <f>F80/E80</f>
        <v>1.1878651685393258</v>
      </c>
    </row>
    <row r="81" spans="1:7" ht="16.5" customHeight="1" thickBot="1">
      <c r="A81" s="137">
        <v>851</v>
      </c>
      <c r="B81" s="138"/>
      <c r="C81" s="139"/>
      <c r="D81" s="140" t="s">
        <v>104</v>
      </c>
      <c r="E81" s="141">
        <v>85000</v>
      </c>
      <c r="F81" s="141">
        <f>SUM(F82)</f>
        <v>65696</v>
      </c>
      <c r="G81" s="151">
        <f aca="true" t="shared" si="3" ref="G81:G86">SUM(F81/E81)</f>
        <v>0.7728941176470588</v>
      </c>
    </row>
    <row r="82" spans="1:7" ht="12.75">
      <c r="A82" s="68"/>
      <c r="B82" s="144">
        <v>85154</v>
      </c>
      <c r="C82" s="144"/>
      <c r="D82" s="87" t="s">
        <v>106</v>
      </c>
      <c r="E82" s="71">
        <f>SUM(E83:E83)</f>
        <v>85000</v>
      </c>
      <c r="F82" s="71">
        <f>SUM(F83)</f>
        <v>65696</v>
      </c>
      <c r="G82" s="145">
        <f t="shared" si="3"/>
        <v>0.7728941176470588</v>
      </c>
    </row>
    <row r="83" spans="1:7" ht="26.25" thickBot="1">
      <c r="A83" s="123"/>
      <c r="B83" s="181"/>
      <c r="C83" s="147" t="s">
        <v>264</v>
      </c>
      <c r="D83" s="148" t="s">
        <v>265</v>
      </c>
      <c r="E83" s="94">
        <v>85000</v>
      </c>
      <c r="F83" s="149">
        <v>65696</v>
      </c>
      <c r="G83" s="145">
        <f t="shared" si="3"/>
        <v>0.7728941176470588</v>
      </c>
    </row>
    <row r="84" spans="1:7" ht="16.5" customHeight="1" thickBot="1">
      <c r="A84" s="186">
        <v>853</v>
      </c>
      <c r="B84" s="138"/>
      <c r="C84" s="139"/>
      <c r="D84" s="140" t="s">
        <v>181</v>
      </c>
      <c r="E84" s="141">
        <f>SUM(E85+E88+E90+E92+E94+E96)</f>
        <v>709288</v>
      </c>
      <c r="F84" s="141">
        <f>SUM(F85+F88+F90+F92+F94+F96)</f>
        <v>666735</v>
      </c>
      <c r="G84" s="151">
        <f t="shared" si="3"/>
        <v>0.9400060342202321</v>
      </c>
    </row>
    <row r="85" spans="1:7" ht="38.25">
      <c r="A85" s="187"/>
      <c r="B85" s="144">
        <v>85313</v>
      </c>
      <c r="C85" s="155"/>
      <c r="D85" s="188" t="s">
        <v>182</v>
      </c>
      <c r="E85" s="184">
        <f>SUM(E86)</f>
        <v>19638</v>
      </c>
      <c r="F85" s="71">
        <v>22154</v>
      </c>
      <c r="G85" s="145">
        <f t="shared" si="3"/>
        <v>1.1281189530502087</v>
      </c>
    </row>
    <row r="86" spans="1:7" ht="51.75" customHeight="1">
      <c r="A86" s="187"/>
      <c r="B86" s="155"/>
      <c r="C86" s="155">
        <v>201</v>
      </c>
      <c r="D86" s="87" t="s">
        <v>204</v>
      </c>
      <c r="E86" s="184">
        <v>19638</v>
      </c>
      <c r="F86" s="71">
        <v>22154</v>
      </c>
      <c r="G86" s="145">
        <f t="shared" si="3"/>
        <v>1.1281189530502087</v>
      </c>
    </row>
    <row r="87" spans="1:7" ht="12.75">
      <c r="A87" s="254"/>
      <c r="B87" s="255">
        <v>85314</v>
      </c>
      <c r="C87" s="255"/>
      <c r="D87" s="256" t="s">
        <v>183</v>
      </c>
      <c r="E87" s="257"/>
      <c r="F87" s="257"/>
      <c r="G87" s="169"/>
    </row>
    <row r="88" spans="1:7" ht="12.75">
      <c r="A88" s="158"/>
      <c r="B88" s="255"/>
      <c r="C88" s="255"/>
      <c r="D88" s="256" t="s">
        <v>184</v>
      </c>
      <c r="E88" s="105">
        <f>SUM(E89)</f>
        <v>481550</v>
      </c>
      <c r="F88" s="105">
        <f>SUM(F89)</f>
        <v>455053</v>
      </c>
      <c r="G88" s="169">
        <f aca="true" t="shared" si="4" ref="G88:G99">SUM(F88/E88)</f>
        <v>0.944975599626207</v>
      </c>
    </row>
    <row r="89" spans="1:7" ht="52.5" customHeight="1">
      <c r="A89" s="183"/>
      <c r="B89" s="155"/>
      <c r="C89" s="144">
        <v>201</v>
      </c>
      <c r="D89" s="87" t="s">
        <v>204</v>
      </c>
      <c r="E89" s="71">
        <v>481550</v>
      </c>
      <c r="F89" s="71">
        <v>455053</v>
      </c>
      <c r="G89" s="145">
        <f t="shared" si="4"/>
        <v>0.944975599626207</v>
      </c>
    </row>
    <row r="90" spans="1:7" ht="12.75">
      <c r="A90" s="183"/>
      <c r="B90" s="144">
        <v>85315</v>
      </c>
      <c r="C90" s="144"/>
      <c r="D90" s="87" t="s">
        <v>111</v>
      </c>
      <c r="E90" s="71">
        <f>SUM(E91)</f>
        <v>38161</v>
      </c>
      <c r="F90" s="71">
        <f>SUM(F91)</f>
        <v>41623</v>
      </c>
      <c r="G90" s="145">
        <f t="shared" si="4"/>
        <v>1.090720893058358</v>
      </c>
    </row>
    <row r="91" spans="1:7" ht="38.25">
      <c r="A91" s="183"/>
      <c r="B91" s="144"/>
      <c r="C91" s="144">
        <v>203</v>
      </c>
      <c r="D91" s="87" t="s">
        <v>267</v>
      </c>
      <c r="E91" s="71">
        <v>38161</v>
      </c>
      <c r="F91" s="71">
        <v>41623</v>
      </c>
      <c r="G91" s="145">
        <f t="shared" si="4"/>
        <v>1.090720893058358</v>
      </c>
    </row>
    <row r="92" spans="1:7" ht="25.5">
      <c r="A92" s="68"/>
      <c r="B92" s="252">
        <v>85316</v>
      </c>
      <c r="C92" s="252"/>
      <c r="D92" s="258" t="s">
        <v>281</v>
      </c>
      <c r="E92" s="179">
        <f>SUM(E93)</f>
        <v>73499</v>
      </c>
      <c r="F92" s="179">
        <f>SUM(F93)</f>
        <v>63191</v>
      </c>
      <c r="G92" s="251">
        <f t="shared" si="4"/>
        <v>0.8597531939210057</v>
      </c>
    </row>
    <row r="93" spans="1:7" ht="52.5" customHeight="1">
      <c r="A93" s="68"/>
      <c r="B93" s="144"/>
      <c r="C93" s="144">
        <v>201</v>
      </c>
      <c r="D93" s="87" t="s">
        <v>204</v>
      </c>
      <c r="E93" s="71">
        <v>73499</v>
      </c>
      <c r="F93" s="71">
        <v>63191</v>
      </c>
      <c r="G93" s="145">
        <f t="shared" si="4"/>
        <v>0.8597531939210057</v>
      </c>
    </row>
    <row r="94" spans="1:7" ht="12.75">
      <c r="A94" s="68"/>
      <c r="B94" s="144">
        <v>85319</v>
      </c>
      <c r="C94" s="144"/>
      <c r="D94" s="87" t="s">
        <v>113</v>
      </c>
      <c r="E94" s="71">
        <v>67000</v>
      </c>
      <c r="F94" s="71">
        <f>SUM(F95)</f>
        <v>61844</v>
      </c>
      <c r="G94" s="145">
        <f t="shared" si="4"/>
        <v>0.9230447761194029</v>
      </c>
    </row>
    <row r="95" spans="1:7" ht="53.25" customHeight="1">
      <c r="A95" s="68"/>
      <c r="B95" s="146"/>
      <c r="C95" s="146">
        <v>201</v>
      </c>
      <c r="D95" s="87" t="s">
        <v>204</v>
      </c>
      <c r="E95" s="76">
        <v>67000</v>
      </c>
      <c r="F95" s="157">
        <v>61844</v>
      </c>
      <c r="G95" s="145">
        <f t="shared" si="4"/>
        <v>0.9230447761194029</v>
      </c>
    </row>
    <row r="96" spans="1:7" ht="12.75">
      <c r="A96" s="68"/>
      <c r="B96" s="144">
        <v>85395</v>
      </c>
      <c r="C96" s="144"/>
      <c r="D96" s="87" t="s">
        <v>117</v>
      </c>
      <c r="E96" s="71">
        <f>SUM(E97+E98)</f>
        <v>29440</v>
      </c>
      <c r="F96" s="71">
        <f>SUM(F97+F98)</f>
        <v>22870</v>
      </c>
      <c r="G96" s="145">
        <f t="shared" si="4"/>
        <v>0.7768342391304348</v>
      </c>
    </row>
    <row r="97" spans="1:7" ht="50.25" customHeight="1">
      <c r="A97" s="68"/>
      <c r="B97" s="146"/>
      <c r="C97" s="144">
        <v>201</v>
      </c>
      <c r="D97" s="87" t="s">
        <v>204</v>
      </c>
      <c r="E97" s="71">
        <v>1800</v>
      </c>
      <c r="F97" s="71">
        <v>990</v>
      </c>
      <c r="G97" s="145">
        <f t="shared" si="4"/>
        <v>0.55</v>
      </c>
    </row>
    <row r="98" spans="1:7" ht="27.75" customHeight="1" thickBot="1">
      <c r="A98" s="68"/>
      <c r="B98" s="167"/>
      <c r="C98" s="229">
        <v>203</v>
      </c>
      <c r="D98" s="230" t="s">
        <v>262</v>
      </c>
      <c r="E98" s="149">
        <v>27640</v>
      </c>
      <c r="F98" s="149">
        <v>21880</v>
      </c>
      <c r="G98" s="231">
        <f t="shared" si="4"/>
        <v>0.7916063675832128</v>
      </c>
    </row>
    <row r="99" spans="1:7" ht="16.5" customHeight="1" thickBot="1">
      <c r="A99" s="137">
        <v>854</v>
      </c>
      <c r="B99" s="138"/>
      <c r="C99" s="139"/>
      <c r="D99" s="140" t="s">
        <v>118</v>
      </c>
      <c r="E99" s="141">
        <f>SUM(E100+E102+E104+E107)</f>
        <v>56863</v>
      </c>
      <c r="F99" s="141">
        <f>SUM(F100+F102+F104+F106)</f>
        <v>46146</v>
      </c>
      <c r="G99" s="151">
        <f t="shared" si="4"/>
        <v>0.8115294655575682</v>
      </c>
    </row>
    <row r="100" spans="1:7" ht="14.25" customHeight="1">
      <c r="A100" s="78"/>
      <c r="B100" s="252">
        <v>85401</v>
      </c>
      <c r="C100" s="266"/>
      <c r="D100" s="258" t="s">
        <v>269</v>
      </c>
      <c r="E100" s="179">
        <f>SUM(E101)</f>
        <v>864</v>
      </c>
      <c r="F100" s="179">
        <f>SUM(F101)</f>
        <v>803</v>
      </c>
      <c r="G100" s="259">
        <f>SUM(G101)</f>
        <v>0.9293981481481481</v>
      </c>
    </row>
    <row r="101" spans="1:7" ht="26.25" customHeight="1">
      <c r="A101" s="78"/>
      <c r="B101" s="181"/>
      <c r="C101" s="271">
        <v>203</v>
      </c>
      <c r="D101" s="87" t="s">
        <v>262</v>
      </c>
      <c r="E101" s="157">
        <v>864</v>
      </c>
      <c r="F101" s="157">
        <v>803</v>
      </c>
      <c r="G101" s="261">
        <f>SUM(F101/E101)</f>
        <v>0.9293981481481481</v>
      </c>
    </row>
    <row r="102" spans="1:7" ht="12.75">
      <c r="A102" s="68"/>
      <c r="B102" s="144">
        <v>85495</v>
      </c>
      <c r="C102" s="144"/>
      <c r="D102" s="87" t="s">
        <v>117</v>
      </c>
      <c r="E102" s="71">
        <f>SUM(E103)</f>
        <v>5769</v>
      </c>
      <c r="F102" s="71">
        <f>SUM(F103)</f>
        <v>6853</v>
      </c>
      <c r="G102" s="150">
        <f>F102/E102</f>
        <v>1.187900849367308</v>
      </c>
    </row>
    <row r="103" spans="1:7" ht="25.5" customHeight="1">
      <c r="A103" s="68"/>
      <c r="B103" s="146"/>
      <c r="C103" s="146">
        <v>203</v>
      </c>
      <c r="D103" s="156" t="s">
        <v>262</v>
      </c>
      <c r="E103" s="76">
        <v>5769</v>
      </c>
      <c r="F103" s="157">
        <v>6853</v>
      </c>
      <c r="G103" s="150">
        <f>F103/E103</f>
        <v>1.187900849367308</v>
      </c>
    </row>
    <row r="104" spans="1:7" ht="12.75">
      <c r="A104" s="176"/>
      <c r="B104" s="155">
        <v>85404</v>
      </c>
      <c r="C104" s="155"/>
      <c r="D104" s="153" t="s">
        <v>120</v>
      </c>
      <c r="E104" s="184">
        <f>SUM(E105)</f>
        <v>43080</v>
      </c>
      <c r="F104" s="71">
        <f>SUM(F105)</f>
        <v>31560</v>
      </c>
      <c r="G104" s="145">
        <f>SUM(F104/E104)</f>
        <v>0.7325905292479109</v>
      </c>
    </row>
    <row r="105" spans="1:7" ht="25.5">
      <c r="A105" s="254"/>
      <c r="B105" s="147"/>
      <c r="C105" s="146" t="s">
        <v>270</v>
      </c>
      <c r="D105" s="156" t="s">
        <v>271</v>
      </c>
      <c r="E105" s="76">
        <v>43080</v>
      </c>
      <c r="F105" s="157">
        <v>31560</v>
      </c>
      <c r="G105" s="231">
        <f>SUM(F105/E105)</f>
        <v>0.7325905292479109</v>
      </c>
    </row>
    <row r="106" spans="1:7" ht="25.5">
      <c r="A106" s="183"/>
      <c r="B106" s="262">
        <v>85412</v>
      </c>
      <c r="C106" s="263"/>
      <c r="D106" s="153" t="s">
        <v>272</v>
      </c>
      <c r="E106" s="184">
        <v>7150</v>
      </c>
      <c r="F106" s="71">
        <f>SUM(F107)</f>
        <v>6930</v>
      </c>
      <c r="G106" s="145">
        <f>(F106/E106)</f>
        <v>0.9692307692307692</v>
      </c>
    </row>
    <row r="107" spans="1:7" ht="39" thickBot="1">
      <c r="A107" s="68"/>
      <c r="B107" s="264"/>
      <c r="C107" s="152">
        <v>244</v>
      </c>
      <c r="D107" s="190" t="s">
        <v>273</v>
      </c>
      <c r="E107" s="97">
        <v>7150</v>
      </c>
      <c r="F107" s="179">
        <v>6930</v>
      </c>
      <c r="G107" s="251">
        <f aca="true" t="shared" si="5" ref="G107:G119">SUM(F107/E107)</f>
        <v>0.9692307692307692</v>
      </c>
    </row>
    <row r="108" spans="1:7" ht="26.25" thickBot="1">
      <c r="A108" s="137">
        <v>900</v>
      </c>
      <c r="B108" s="265"/>
      <c r="C108" s="139"/>
      <c r="D108" s="140" t="s">
        <v>274</v>
      </c>
      <c r="E108" s="141">
        <f>SUM(E109+E111+E114)</f>
        <v>416400</v>
      </c>
      <c r="F108" s="141">
        <f>SUM(F109+F111+F114)</f>
        <v>320944</v>
      </c>
      <c r="G108" s="151">
        <f t="shared" si="5"/>
        <v>0.7707588856868396</v>
      </c>
    </row>
    <row r="109" spans="1:7" ht="12.75">
      <c r="A109" s="68"/>
      <c r="B109" s="144">
        <v>90003</v>
      </c>
      <c r="C109" s="144"/>
      <c r="D109" s="87" t="s">
        <v>132</v>
      </c>
      <c r="E109" s="71">
        <v>140000</v>
      </c>
      <c r="F109" s="71">
        <f>SUM(F110)</f>
        <v>136516</v>
      </c>
      <c r="G109" s="145">
        <f t="shared" si="5"/>
        <v>0.9751142857142857</v>
      </c>
    </row>
    <row r="110" spans="1:7" ht="12.75">
      <c r="A110" s="68"/>
      <c r="B110" s="146"/>
      <c r="C110" s="144" t="s">
        <v>275</v>
      </c>
      <c r="D110" s="87" t="s">
        <v>276</v>
      </c>
      <c r="E110" s="71">
        <v>140000</v>
      </c>
      <c r="F110" s="71">
        <v>136516</v>
      </c>
      <c r="G110" s="145">
        <f t="shared" si="5"/>
        <v>0.9751142857142857</v>
      </c>
    </row>
    <row r="111" spans="1:7" ht="12.75">
      <c r="A111" s="68"/>
      <c r="B111" s="144">
        <v>90015</v>
      </c>
      <c r="C111" s="144"/>
      <c r="D111" s="87" t="s">
        <v>134</v>
      </c>
      <c r="E111" s="71">
        <f>SUM(E112+E113)</f>
        <v>173800</v>
      </c>
      <c r="F111" s="71">
        <f>SUM(F112+F113)</f>
        <v>159565</v>
      </c>
      <c r="G111" s="145">
        <f t="shared" si="5"/>
        <v>0.9180955120828539</v>
      </c>
    </row>
    <row r="112" spans="1:7" ht="51" customHeight="1">
      <c r="A112" s="68"/>
      <c r="B112" s="146"/>
      <c r="C112" s="144">
        <v>201</v>
      </c>
      <c r="D112" s="87" t="s">
        <v>204</v>
      </c>
      <c r="E112" s="71">
        <v>73800</v>
      </c>
      <c r="F112" s="71">
        <v>61600</v>
      </c>
      <c r="G112" s="150">
        <f t="shared" si="5"/>
        <v>0.8346883468834688</v>
      </c>
    </row>
    <row r="113" spans="1:7" ht="51">
      <c r="A113" s="68"/>
      <c r="B113" s="146"/>
      <c r="C113" s="144">
        <v>232</v>
      </c>
      <c r="D113" s="87" t="s">
        <v>277</v>
      </c>
      <c r="E113" s="71">
        <v>100000</v>
      </c>
      <c r="F113" s="71">
        <v>97965</v>
      </c>
      <c r="G113" s="145">
        <f t="shared" si="5"/>
        <v>0.97965</v>
      </c>
    </row>
    <row r="114" spans="1:7" ht="12.75">
      <c r="A114" s="68"/>
      <c r="B114" s="144">
        <v>90095</v>
      </c>
      <c r="C114" s="144"/>
      <c r="D114" s="87" t="s">
        <v>117</v>
      </c>
      <c r="E114" s="71">
        <f>SUM(E115)</f>
        <v>102600</v>
      </c>
      <c r="F114" s="71">
        <f>SUM(F115)</f>
        <v>24863</v>
      </c>
      <c r="G114" s="145">
        <f t="shared" si="5"/>
        <v>0.24232943469785576</v>
      </c>
    </row>
    <row r="115" spans="1:7" ht="13.5" thickBot="1">
      <c r="A115" s="68"/>
      <c r="B115" s="146"/>
      <c r="C115" s="146" t="s">
        <v>202</v>
      </c>
      <c r="D115" s="156" t="s">
        <v>203</v>
      </c>
      <c r="E115" s="76">
        <v>102600</v>
      </c>
      <c r="F115" s="157">
        <v>24863</v>
      </c>
      <c r="G115" s="145">
        <f t="shared" si="5"/>
        <v>0.24232943469785576</v>
      </c>
    </row>
    <row r="116" spans="1:7" ht="15" customHeight="1" thickBot="1">
      <c r="A116" s="137">
        <v>921</v>
      </c>
      <c r="B116" s="138"/>
      <c r="C116" s="139"/>
      <c r="D116" s="140" t="s">
        <v>144</v>
      </c>
      <c r="E116" s="141">
        <v>67500</v>
      </c>
      <c r="F116" s="141">
        <f>SUM(F117)</f>
        <v>72855</v>
      </c>
      <c r="G116" s="151">
        <f t="shared" si="5"/>
        <v>1.0793333333333333</v>
      </c>
    </row>
    <row r="117" spans="1:7" ht="12.75">
      <c r="A117" s="68"/>
      <c r="B117" s="144">
        <v>92195</v>
      </c>
      <c r="C117" s="144"/>
      <c r="D117" s="87" t="s">
        <v>150</v>
      </c>
      <c r="E117" s="71">
        <v>67500</v>
      </c>
      <c r="F117" s="71">
        <f>SUM(F118)</f>
        <v>72855</v>
      </c>
      <c r="G117" s="145">
        <f t="shared" si="5"/>
        <v>1.0793333333333333</v>
      </c>
    </row>
    <row r="118" spans="1:7" ht="13.5" thickBot="1">
      <c r="A118" s="176"/>
      <c r="B118" s="152"/>
      <c r="C118" s="152" t="s">
        <v>202</v>
      </c>
      <c r="D118" s="190" t="s">
        <v>203</v>
      </c>
      <c r="E118" s="97">
        <v>67500</v>
      </c>
      <c r="F118" s="179">
        <v>72855</v>
      </c>
      <c r="G118" s="145">
        <f t="shared" si="5"/>
        <v>1.0793333333333333</v>
      </c>
    </row>
    <row r="119" spans="1:7" ht="21" thickBot="1">
      <c r="A119" s="191"/>
      <c r="B119" s="192"/>
      <c r="C119" s="193"/>
      <c r="D119" s="194" t="s">
        <v>154</v>
      </c>
      <c r="E119" s="195">
        <f>SUM(E116+E108+E99+E84+E81+E70+E58+E30+E22+E12+E5)</f>
        <v>15320531</v>
      </c>
      <c r="F119" s="195">
        <f>SUM(F116+F108+F99+F84+F81+F70+F58+F30+F27+F22+F12+F5)</f>
        <v>12801861</v>
      </c>
      <c r="G119" s="143">
        <f t="shared" si="5"/>
        <v>0.8356016511438148</v>
      </c>
    </row>
  </sheetData>
  <printOptions/>
  <pageMargins left="0.55" right="0.71" top="0.51" bottom="0.5" header="0.5" footer="0.5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46"/>
  <sheetViews>
    <sheetView workbookViewId="0" topLeftCell="A141">
      <selection activeCell="D152" sqref="D152"/>
    </sheetView>
  </sheetViews>
  <sheetFormatPr defaultColWidth="9.00390625" defaultRowHeight="12.75"/>
  <cols>
    <col min="1" max="1" width="4.25390625" style="0" customWidth="1"/>
    <col min="2" max="2" width="8.00390625" style="0" customWidth="1"/>
    <col min="3" max="3" width="6.00390625" style="0" customWidth="1"/>
    <col min="4" max="4" width="37.375" style="0" customWidth="1"/>
    <col min="5" max="6" width="16.25390625" style="0" customWidth="1"/>
  </cols>
  <sheetData>
    <row r="1" ht="18">
      <c r="D1" s="134" t="s">
        <v>289</v>
      </c>
    </row>
    <row r="2" spans="4:6" ht="18">
      <c r="D2" s="134" t="s">
        <v>288</v>
      </c>
      <c r="F2" s="7"/>
    </row>
    <row r="3" spans="4:6" ht="18.75" thickBot="1">
      <c r="D3" s="134"/>
      <c r="F3" s="347" t="s">
        <v>295</v>
      </c>
    </row>
    <row r="4" spans="1:6" ht="24.75" thickBot="1">
      <c r="A4" s="55" t="s">
        <v>2</v>
      </c>
      <c r="B4" s="56" t="s">
        <v>3</v>
      </c>
      <c r="C4" s="56" t="s">
        <v>4</v>
      </c>
      <c r="D4" s="57" t="s">
        <v>5</v>
      </c>
      <c r="E4" s="135" t="s">
        <v>282</v>
      </c>
      <c r="F4" s="136">
        <v>2003</v>
      </c>
    </row>
    <row r="5" spans="1:6" ht="13.5" thickBot="1">
      <c r="A5" s="289">
        <v>600</v>
      </c>
      <c r="B5" s="288"/>
      <c r="C5" s="56"/>
      <c r="D5" s="290" t="s">
        <v>285</v>
      </c>
      <c r="E5" s="291">
        <v>0</v>
      </c>
      <c r="F5" s="314">
        <f>SUM(F6)</f>
        <v>100000</v>
      </c>
    </row>
    <row r="6" spans="1:6" ht="12.75">
      <c r="A6" s="323"/>
      <c r="B6" s="310">
        <v>60016</v>
      </c>
      <c r="C6" s="311"/>
      <c r="D6" s="312" t="s">
        <v>286</v>
      </c>
      <c r="E6" s="313">
        <v>0</v>
      </c>
      <c r="F6" s="324">
        <f>SUM(F7)</f>
        <v>100000</v>
      </c>
    </row>
    <row r="7" spans="1:6" ht="51">
      <c r="A7" s="315"/>
      <c r="B7" s="316"/>
      <c r="C7" s="317">
        <v>232</v>
      </c>
      <c r="D7" s="318" t="s">
        <v>277</v>
      </c>
      <c r="E7" s="309">
        <v>0</v>
      </c>
      <c r="F7" s="241">
        <v>100000</v>
      </c>
    </row>
    <row r="8" spans="1:6" ht="12.75" customHeight="1" thickBot="1">
      <c r="A8" s="325"/>
      <c r="B8" s="319"/>
      <c r="C8" s="320"/>
      <c r="D8" s="321"/>
      <c r="E8" s="322"/>
      <c r="F8" s="326"/>
    </row>
    <row r="9" spans="1:6" ht="15" customHeight="1" thickBot="1">
      <c r="A9" s="137">
        <v>700</v>
      </c>
      <c r="B9" s="138"/>
      <c r="C9" s="139"/>
      <c r="D9" s="140" t="s">
        <v>30</v>
      </c>
      <c r="E9" s="142">
        <f>SUM(E10)</f>
        <v>459875</v>
      </c>
      <c r="F9" s="272">
        <f>SUM(F10)</f>
        <v>491400</v>
      </c>
    </row>
    <row r="10" spans="1:6" ht="12.75">
      <c r="A10" s="68"/>
      <c r="B10" s="144">
        <v>70005</v>
      </c>
      <c r="C10" s="144"/>
      <c r="D10" s="87" t="s">
        <v>165</v>
      </c>
      <c r="E10" s="71">
        <f>SUM(E11+E12+E13+E14+E15)</f>
        <v>459875</v>
      </c>
      <c r="F10" s="273">
        <f>SUM(F11+F12+F13+F14)</f>
        <v>491400</v>
      </c>
    </row>
    <row r="11" spans="1:6" ht="25.5">
      <c r="A11" s="68"/>
      <c r="B11" s="146"/>
      <c r="C11" s="147" t="s">
        <v>194</v>
      </c>
      <c r="D11" s="148" t="s">
        <v>195</v>
      </c>
      <c r="E11" s="149">
        <v>424760</v>
      </c>
      <c r="F11" s="273">
        <v>450000</v>
      </c>
    </row>
    <row r="12" spans="1:6" ht="25.5">
      <c r="A12" s="68"/>
      <c r="B12" s="146"/>
      <c r="C12" s="147" t="s">
        <v>196</v>
      </c>
      <c r="D12" s="148" t="s">
        <v>197</v>
      </c>
      <c r="E12" s="149">
        <v>9148</v>
      </c>
      <c r="F12" s="273">
        <v>20000</v>
      </c>
    </row>
    <row r="13" spans="1:6" ht="25.5">
      <c r="A13" s="68"/>
      <c r="B13" s="146"/>
      <c r="C13" s="147" t="s">
        <v>198</v>
      </c>
      <c r="D13" s="148" t="s">
        <v>199</v>
      </c>
      <c r="E13" s="149">
        <v>8800</v>
      </c>
      <c r="F13" s="274">
        <v>9000</v>
      </c>
    </row>
    <row r="14" spans="1:6" ht="76.5">
      <c r="A14" s="68"/>
      <c r="B14" s="146"/>
      <c r="C14" s="147" t="s">
        <v>200</v>
      </c>
      <c r="D14" s="148" t="s">
        <v>201</v>
      </c>
      <c r="E14" s="149">
        <v>15819</v>
      </c>
      <c r="F14" s="274">
        <v>12400</v>
      </c>
    </row>
    <row r="15" spans="1:6" ht="12.75">
      <c r="A15" s="68"/>
      <c r="B15" s="146"/>
      <c r="C15" s="147" t="s">
        <v>202</v>
      </c>
      <c r="D15" s="148" t="s">
        <v>203</v>
      </c>
      <c r="E15" s="149">
        <v>1348</v>
      </c>
      <c r="F15" s="276">
        <v>0</v>
      </c>
    </row>
    <row r="16" spans="1:6" ht="13.5" thickBot="1">
      <c r="A16" s="68"/>
      <c r="B16" s="146"/>
      <c r="C16" s="229"/>
      <c r="D16" s="230"/>
      <c r="E16" s="149"/>
      <c r="F16" s="276"/>
    </row>
    <row r="17" spans="1:6" ht="13.5" thickBot="1">
      <c r="A17" s="137">
        <v>750</v>
      </c>
      <c r="B17" s="138"/>
      <c r="C17" s="139"/>
      <c r="D17" s="140" t="s">
        <v>49</v>
      </c>
      <c r="E17" s="141">
        <f>SUM(E18+E23+E26)</f>
        <v>88136</v>
      </c>
      <c r="F17" s="275">
        <f>SUM(F18+F23+F26)</f>
        <v>55247</v>
      </c>
    </row>
    <row r="18" spans="1:6" ht="12.75">
      <c r="A18" s="68"/>
      <c r="B18" s="144">
        <v>75011</v>
      </c>
      <c r="C18" s="144"/>
      <c r="D18" s="87" t="s">
        <v>50</v>
      </c>
      <c r="E18" s="71">
        <f>SUM(E19)</f>
        <v>63310</v>
      </c>
      <c r="F18" s="273">
        <f>SUM(F19)</f>
        <v>51247</v>
      </c>
    </row>
    <row r="19" spans="1:6" ht="51.75" customHeight="1">
      <c r="A19" s="68"/>
      <c r="B19" s="146"/>
      <c r="C19" s="152">
        <v>201</v>
      </c>
      <c r="D19" s="87" t="s">
        <v>204</v>
      </c>
      <c r="E19" s="179">
        <f>SUM(E20+E21+E22)</f>
        <v>63310</v>
      </c>
      <c r="F19" s="273">
        <f>SUM(F20+F21+F22)</f>
        <v>51247</v>
      </c>
    </row>
    <row r="20" spans="1:6" ht="25.5" customHeight="1">
      <c r="A20" s="68"/>
      <c r="B20" s="146"/>
      <c r="C20" s="152"/>
      <c r="D20" s="153" t="s">
        <v>290</v>
      </c>
      <c r="E20" s="179">
        <v>42653</v>
      </c>
      <c r="F20" s="273">
        <v>43800</v>
      </c>
    </row>
    <row r="21" spans="1:6" ht="27" customHeight="1">
      <c r="A21" s="68"/>
      <c r="B21" s="146"/>
      <c r="C21" s="152"/>
      <c r="D21" s="153" t="s">
        <v>291</v>
      </c>
      <c r="E21" s="179">
        <v>16000</v>
      </c>
      <c r="F21" s="273">
        <v>2600</v>
      </c>
    </row>
    <row r="22" spans="1:6" ht="27" customHeight="1">
      <c r="A22" s="68"/>
      <c r="B22" s="146"/>
      <c r="C22" s="152"/>
      <c r="D22" s="153" t="s">
        <v>292</v>
      </c>
      <c r="E22" s="179">
        <v>4657</v>
      </c>
      <c r="F22" s="273">
        <v>4847</v>
      </c>
    </row>
    <row r="23" spans="1:6" ht="12.75">
      <c r="A23" s="68"/>
      <c r="B23" s="155">
        <v>75023</v>
      </c>
      <c r="C23" s="155"/>
      <c r="D23" s="153" t="s">
        <v>205</v>
      </c>
      <c r="E23" s="71">
        <f>SUM(E24+E25)</f>
        <v>7050</v>
      </c>
      <c r="F23" s="274">
        <f>SUM(F25+F24)</f>
        <v>4000</v>
      </c>
    </row>
    <row r="24" spans="1:6" ht="12.75">
      <c r="A24" s="68"/>
      <c r="B24" s="52"/>
      <c r="C24" s="146" t="s">
        <v>206</v>
      </c>
      <c r="D24" s="156" t="s">
        <v>207</v>
      </c>
      <c r="E24" s="157">
        <v>710</v>
      </c>
      <c r="F24" s="276">
        <v>1000</v>
      </c>
    </row>
    <row r="25" spans="1:6" ht="12.75">
      <c r="A25" s="68"/>
      <c r="B25" s="52"/>
      <c r="C25" s="155" t="s">
        <v>202</v>
      </c>
      <c r="D25" s="153" t="s">
        <v>203</v>
      </c>
      <c r="E25" s="71">
        <v>6340</v>
      </c>
      <c r="F25" s="274">
        <v>3000</v>
      </c>
    </row>
    <row r="26" spans="1:6" ht="12.75">
      <c r="A26" s="68"/>
      <c r="B26" s="155">
        <v>75056</v>
      </c>
      <c r="C26" s="144"/>
      <c r="D26" s="87" t="s">
        <v>208</v>
      </c>
      <c r="E26" s="71">
        <f>SUM(E27)</f>
        <v>17776</v>
      </c>
      <c r="F26" s="273">
        <f>SUM(F27)</f>
        <v>0</v>
      </c>
    </row>
    <row r="27" spans="1:6" ht="51.75" customHeight="1">
      <c r="A27" s="158"/>
      <c r="B27" s="152"/>
      <c r="C27" s="144">
        <v>201</v>
      </c>
      <c r="D27" s="87" t="s">
        <v>204</v>
      </c>
      <c r="E27" s="71">
        <v>17776</v>
      </c>
      <c r="F27" s="273">
        <v>0</v>
      </c>
    </row>
    <row r="28" spans="1:6" ht="14.25" customHeight="1" thickBot="1">
      <c r="A28" s="68"/>
      <c r="B28" s="166"/>
      <c r="C28" s="167"/>
      <c r="D28" s="256"/>
      <c r="E28" s="157"/>
      <c r="F28" s="241"/>
    </row>
    <row r="29" spans="1:6" ht="12.75">
      <c r="A29" s="159">
        <v>751</v>
      </c>
      <c r="B29" s="160"/>
      <c r="C29" s="161"/>
      <c r="D29" s="162" t="s">
        <v>176</v>
      </c>
      <c r="E29" s="164"/>
      <c r="F29" s="277"/>
    </row>
    <row r="30" spans="1:6" ht="12.75">
      <c r="A30" s="68"/>
      <c r="B30" s="166"/>
      <c r="C30" s="167"/>
      <c r="D30" s="168" t="s">
        <v>177</v>
      </c>
      <c r="E30" s="157"/>
      <c r="F30" s="241"/>
    </row>
    <row r="31" spans="1:6" ht="13.5" thickBot="1">
      <c r="A31" s="123"/>
      <c r="B31" s="170"/>
      <c r="C31" s="171"/>
      <c r="D31" s="172" t="s">
        <v>178</v>
      </c>
      <c r="E31" s="174">
        <f>SUM(E32+E34)</f>
        <v>20021</v>
      </c>
      <c r="F31" s="278">
        <f>SUM(F32+F34)</f>
        <v>5810</v>
      </c>
    </row>
    <row r="32" spans="1:6" ht="25.5">
      <c r="A32" s="176"/>
      <c r="B32" s="155">
        <v>75101</v>
      </c>
      <c r="C32" s="177"/>
      <c r="D32" s="178" t="s">
        <v>209</v>
      </c>
      <c r="E32" s="179">
        <f>SUM(E33)</f>
        <v>1029</v>
      </c>
      <c r="F32" s="273">
        <f>SUM(F33)</f>
        <v>1910</v>
      </c>
    </row>
    <row r="33" spans="1:6" ht="51.75" customHeight="1">
      <c r="A33" s="78"/>
      <c r="B33" s="181"/>
      <c r="C33" s="229">
        <v>201</v>
      </c>
      <c r="D33" s="230" t="s">
        <v>204</v>
      </c>
      <c r="E33" s="149">
        <v>1029</v>
      </c>
      <c r="F33" s="279">
        <v>1910</v>
      </c>
    </row>
    <row r="34" spans="1:6" ht="38.25">
      <c r="A34" s="212"/>
      <c r="B34" s="144">
        <v>75109</v>
      </c>
      <c r="C34" s="144"/>
      <c r="D34" s="87" t="s">
        <v>210</v>
      </c>
      <c r="E34" s="71">
        <f>SUM(E35)</f>
        <v>18992</v>
      </c>
      <c r="F34" s="273">
        <f>SUM(F35)</f>
        <v>3900</v>
      </c>
    </row>
    <row r="35" spans="1:6" ht="51.75" customHeight="1" thickBot="1">
      <c r="A35" s="232"/>
      <c r="B35" s="233"/>
      <c r="C35" s="234">
        <v>201</v>
      </c>
      <c r="D35" s="235" t="s">
        <v>204</v>
      </c>
      <c r="E35" s="236">
        <v>18992</v>
      </c>
      <c r="F35" s="280">
        <v>3900</v>
      </c>
    </row>
    <row r="36" spans="1:6" ht="13.5" customHeight="1" thickBot="1">
      <c r="A36" s="232"/>
      <c r="B36" s="238"/>
      <c r="C36" s="171"/>
      <c r="D36" s="301"/>
      <c r="E36" s="302"/>
      <c r="F36" s="240"/>
    </row>
    <row r="37" spans="1:6" ht="28.5" customHeight="1" thickBot="1">
      <c r="A37" s="137">
        <v>754</v>
      </c>
      <c r="B37" s="298"/>
      <c r="C37" s="299"/>
      <c r="D37" s="140" t="s">
        <v>211</v>
      </c>
      <c r="E37" s="141">
        <f>SUM(E40)</f>
        <v>60</v>
      </c>
      <c r="F37" s="304">
        <f>SUM(F38+F40)</f>
        <v>14266</v>
      </c>
    </row>
    <row r="38" spans="1:6" ht="15.75" customHeight="1" thickBot="1">
      <c r="A38" s="78"/>
      <c r="B38" s="266">
        <v>75414</v>
      </c>
      <c r="C38" s="252"/>
      <c r="D38" s="296" t="s">
        <v>287</v>
      </c>
      <c r="E38" s="297">
        <v>0</v>
      </c>
      <c r="F38" s="286">
        <f>SUM(F39)</f>
        <v>14166</v>
      </c>
    </row>
    <row r="39" spans="1:6" ht="51.75" customHeight="1" thickBot="1">
      <c r="A39" s="159"/>
      <c r="B39" s="182"/>
      <c r="C39" s="144">
        <v>232</v>
      </c>
      <c r="D39" s="295" t="s">
        <v>277</v>
      </c>
      <c r="E39" s="293">
        <v>0</v>
      </c>
      <c r="F39" s="274">
        <v>14166</v>
      </c>
    </row>
    <row r="40" spans="1:6" ht="12.75">
      <c r="A40" s="159"/>
      <c r="B40" s="166">
        <v>75416</v>
      </c>
      <c r="C40" s="167"/>
      <c r="D40" s="292" t="s">
        <v>212</v>
      </c>
      <c r="E40" s="157">
        <f>SUM(E41)</f>
        <v>60</v>
      </c>
      <c r="F40" s="294">
        <f>SUM(F41)</f>
        <v>100</v>
      </c>
    </row>
    <row r="41" spans="1:6" ht="25.5">
      <c r="A41" s="78"/>
      <c r="B41" s="250"/>
      <c r="C41" s="229" t="s">
        <v>213</v>
      </c>
      <c r="D41" s="230" t="s">
        <v>214</v>
      </c>
      <c r="E41" s="149">
        <v>60</v>
      </c>
      <c r="F41" s="328">
        <v>100</v>
      </c>
    </row>
    <row r="42" spans="1:6" ht="13.5" thickBot="1">
      <c r="A42" s="329"/>
      <c r="B42" s="250"/>
      <c r="C42" s="229"/>
      <c r="D42" s="230"/>
      <c r="E42" s="149"/>
      <c r="F42" s="330"/>
    </row>
    <row r="43" spans="1:6" ht="42.75" customHeight="1" thickBot="1">
      <c r="A43" s="137">
        <v>756</v>
      </c>
      <c r="B43" s="298"/>
      <c r="C43" s="139"/>
      <c r="D43" s="140" t="s">
        <v>215</v>
      </c>
      <c r="E43" s="141">
        <f>SUM(E44+E47+E52+E63+E68+E70)</f>
        <v>10029864</v>
      </c>
      <c r="F43" s="275">
        <f>SUM(F44+F47+F52+F63+F68+F70)</f>
        <v>10711353</v>
      </c>
    </row>
    <row r="44" spans="1:6" ht="25.5">
      <c r="A44" s="159"/>
      <c r="B44" s="247">
        <v>75601</v>
      </c>
      <c r="C44" s="182"/>
      <c r="D44" s="87" t="s">
        <v>216</v>
      </c>
      <c r="E44" s="71">
        <f>SUM(E45+E46)</f>
        <v>20895</v>
      </c>
      <c r="F44" s="273">
        <f>SUM(F45+F46)</f>
        <v>27067</v>
      </c>
    </row>
    <row r="45" spans="1:6" ht="38.25">
      <c r="A45" s="68"/>
      <c r="B45" s="166"/>
      <c r="C45" s="144" t="s">
        <v>217</v>
      </c>
      <c r="D45" s="87" t="s">
        <v>218</v>
      </c>
      <c r="E45" s="71">
        <v>20595</v>
      </c>
      <c r="F45" s="273">
        <v>27067</v>
      </c>
    </row>
    <row r="46" spans="1:6" ht="25.5">
      <c r="A46" s="68"/>
      <c r="B46" s="166"/>
      <c r="C46" s="144" t="s">
        <v>219</v>
      </c>
      <c r="D46" s="87" t="s">
        <v>220</v>
      </c>
      <c r="E46" s="71">
        <v>300</v>
      </c>
      <c r="F46" s="273">
        <v>0</v>
      </c>
    </row>
    <row r="47" spans="1:6" ht="51" customHeight="1">
      <c r="A47" s="68"/>
      <c r="B47" s="247">
        <v>75615</v>
      </c>
      <c r="C47" s="144"/>
      <c r="D47" s="87" t="s">
        <v>221</v>
      </c>
      <c r="E47" s="71">
        <f>SUM(E48+E49+E50+E51)</f>
        <v>7676020</v>
      </c>
      <c r="F47" s="273">
        <f>SUM(F48+F49+F50+F51)</f>
        <v>8074318</v>
      </c>
    </row>
    <row r="48" spans="1:6" ht="12.75">
      <c r="A48" s="68"/>
      <c r="B48" s="247"/>
      <c r="C48" s="144" t="s">
        <v>222</v>
      </c>
      <c r="D48" s="87" t="s">
        <v>223</v>
      </c>
      <c r="E48" s="71">
        <v>7535222</v>
      </c>
      <c r="F48" s="273">
        <v>8046318</v>
      </c>
    </row>
    <row r="49" spans="1:6" ht="12.75">
      <c r="A49" s="68"/>
      <c r="B49" s="247"/>
      <c r="C49" s="144" t="s">
        <v>224</v>
      </c>
      <c r="D49" s="87" t="s">
        <v>225</v>
      </c>
      <c r="E49" s="71">
        <v>4480</v>
      </c>
      <c r="F49" s="274">
        <v>4500</v>
      </c>
    </row>
    <row r="50" spans="1:6" ht="12.75">
      <c r="A50" s="68"/>
      <c r="B50" s="166"/>
      <c r="C50" s="144" t="s">
        <v>226</v>
      </c>
      <c r="D50" s="87" t="s">
        <v>227</v>
      </c>
      <c r="E50" s="71">
        <v>3212</v>
      </c>
      <c r="F50" s="273">
        <v>3500</v>
      </c>
    </row>
    <row r="51" spans="1:6" ht="25.5">
      <c r="A51" s="183"/>
      <c r="B51" s="248"/>
      <c r="C51" s="155" t="s">
        <v>219</v>
      </c>
      <c r="D51" s="153" t="s">
        <v>220</v>
      </c>
      <c r="E51" s="71">
        <v>133106</v>
      </c>
      <c r="F51" s="281">
        <v>20000</v>
      </c>
    </row>
    <row r="52" spans="1:6" ht="51">
      <c r="A52" s="183"/>
      <c r="B52" s="250">
        <v>75616</v>
      </c>
      <c r="C52" s="229"/>
      <c r="D52" s="87" t="s">
        <v>228</v>
      </c>
      <c r="E52" s="71">
        <f>SUM(E53+E54+E55+E56+E57+E58+E59+E60+E61+E62)</f>
        <v>893828</v>
      </c>
      <c r="F52" s="282">
        <f>SUM(F53+F54+F55+F56+F57+F58+F59+F60+F61+F62)</f>
        <v>967463</v>
      </c>
    </row>
    <row r="53" spans="1:6" ht="12.75">
      <c r="A53" s="183"/>
      <c r="B53" s="247"/>
      <c r="C53" s="144" t="s">
        <v>222</v>
      </c>
      <c r="D53" s="87" t="s">
        <v>223</v>
      </c>
      <c r="E53" s="71">
        <v>661195</v>
      </c>
      <c r="F53" s="273">
        <v>758963</v>
      </c>
    </row>
    <row r="54" spans="1:8" ht="12.75">
      <c r="A54" s="68"/>
      <c r="B54" s="166"/>
      <c r="C54" s="252" t="s">
        <v>229</v>
      </c>
      <c r="D54" s="87" t="s">
        <v>230</v>
      </c>
      <c r="E54" s="71">
        <v>58646</v>
      </c>
      <c r="F54" s="273">
        <v>60000</v>
      </c>
      <c r="H54" s="51"/>
    </row>
    <row r="55" spans="1:6" ht="12.75">
      <c r="A55" s="68"/>
      <c r="B55" s="166"/>
      <c r="C55" s="144" t="s">
        <v>231</v>
      </c>
      <c r="D55" s="87" t="s">
        <v>232</v>
      </c>
      <c r="E55" s="71">
        <v>8353</v>
      </c>
      <c r="F55" s="273">
        <v>10000</v>
      </c>
    </row>
    <row r="56" spans="1:6" ht="12.75">
      <c r="A56" s="68"/>
      <c r="B56" s="166"/>
      <c r="C56" s="144" t="s">
        <v>224</v>
      </c>
      <c r="D56" s="87" t="s">
        <v>225</v>
      </c>
      <c r="E56" s="71">
        <v>50355</v>
      </c>
      <c r="F56" s="273">
        <v>40500</v>
      </c>
    </row>
    <row r="57" spans="1:6" ht="12.75">
      <c r="A57" s="68"/>
      <c r="B57" s="166"/>
      <c r="C57" s="155" t="s">
        <v>233</v>
      </c>
      <c r="D57" s="153" t="s">
        <v>234</v>
      </c>
      <c r="E57" s="71">
        <v>16687</v>
      </c>
      <c r="F57" s="273">
        <v>17000</v>
      </c>
    </row>
    <row r="58" spans="1:6" ht="12.75">
      <c r="A58" s="68"/>
      <c r="B58" s="166"/>
      <c r="C58" s="155" t="s">
        <v>235</v>
      </c>
      <c r="D58" s="153" t="s">
        <v>236</v>
      </c>
      <c r="E58" s="71">
        <v>1472</v>
      </c>
      <c r="F58" s="273">
        <v>2000</v>
      </c>
    </row>
    <row r="59" spans="1:6" ht="12.75">
      <c r="A59" s="68"/>
      <c r="B59" s="166"/>
      <c r="C59" s="144" t="s">
        <v>237</v>
      </c>
      <c r="D59" s="87" t="s">
        <v>238</v>
      </c>
      <c r="E59" s="71">
        <v>30480</v>
      </c>
      <c r="F59" s="273">
        <v>25000</v>
      </c>
    </row>
    <row r="60" spans="1:6" ht="25.5">
      <c r="A60" s="68"/>
      <c r="B60" s="166"/>
      <c r="C60" s="144" t="s">
        <v>239</v>
      </c>
      <c r="D60" s="87" t="s">
        <v>240</v>
      </c>
      <c r="E60" s="71">
        <v>6646</v>
      </c>
      <c r="F60" s="273">
        <v>5000</v>
      </c>
    </row>
    <row r="61" spans="1:6" ht="12.75">
      <c r="A61" s="176"/>
      <c r="B61" s="167"/>
      <c r="C61" s="144" t="s">
        <v>226</v>
      </c>
      <c r="D61" s="87" t="s">
        <v>241</v>
      </c>
      <c r="E61" s="71">
        <v>46983</v>
      </c>
      <c r="F61" s="273">
        <v>48000</v>
      </c>
    </row>
    <row r="62" spans="1:6" ht="25.5">
      <c r="A62" s="158"/>
      <c r="B62" s="166"/>
      <c r="C62" s="144" t="s">
        <v>219</v>
      </c>
      <c r="D62" s="156" t="s">
        <v>220</v>
      </c>
      <c r="E62" s="71">
        <v>13011</v>
      </c>
      <c r="F62" s="273">
        <v>1000</v>
      </c>
    </row>
    <row r="63" spans="1:6" ht="38.25">
      <c r="A63" s="68"/>
      <c r="B63" s="248">
        <v>75618</v>
      </c>
      <c r="C63" s="144"/>
      <c r="D63" s="87" t="s">
        <v>242</v>
      </c>
      <c r="E63" s="71">
        <f>SUM(E64+E66+E67)</f>
        <v>34393</v>
      </c>
      <c r="F63" s="273">
        <f>SUM(F64+F65+F66)</f>
        <v>100000</v>
      </c>
    </row>
    <row r="64" spans="1:6" ht="12.75">
      <c r="A64" s="68"/>
      <c r="B64" s="166"/>
      <c r="C64" s="155" t="s">
        <v>243</v>
      </c>
      <c r="D64" s="153" t="s">
        <v>244</v>
      </c>
      <c r="E64" s="71">
        <v>30280</v>
      </c>
      <c r="F64" s="273">
        <v>25000</v>
      </c>
    </row>
    <row r="65" spans="1:6" ht="25.5">
      <c r="A65" s="68"/>
      <c r="B65" s="166"/>
      <c r="C65" s="144" t="s">
        <v>264</v>
      </c>
      <c r="D65" s="87" t="s">
        <v>265</v>
      </c>
      <c r="E65" s="71">
        <v>0</v>
      </c>
      <c r="F65" s="273">
        <v>75000</v>
      </c>
    </row>
    <row r="66" spans="1:6" ht="25.5">
      <c r="A66" s="68"/>
      <c r="B66" s="166"/>
      <c r="C66" s="152" t="s">
        <v>219</v>
      </c>
      <c r="D66" s="156" t="s">
        <v>220</v>
      </c>
      <c r="E66" s="179">
        <v>48</v>
      </c>
      <c r="F66" s="286">
        <v>0</v>
      </c>
    </row>
    <row r="67" spans="1:6" ht="12.75">
      <c r="A67" s="68"/>
      <c r="B67" s="166"/>
      <c r="C67" s="155" t="s">
        <v>206</v>
      </c>
      <c r="D67" s="87" t="s">
        <v>207</v>
      </c>
      <c r="E67" s="71">
        <v>4065</v>
      </c>
      <c r="F67" s="274">
        <f>SUM(F68)</f>
        <v>4000</v>
      </c>
    </row>
    <row r="68" spans="1:6" ht="12.75">
      <c r="A68" s="68"/>
      <c r="B68" s="247">
        <v>75619</v>
      </c>
      <c r="C68" s="155"/>
      <c r="D68" s="153" t="s">
        <v>245</v>
      </c>
      <c r="E68" s="71">
        <f>SUM(E69)</f>
        <v>4356</v>
      </c>
      <c r="F68" s="287">
        <f>SUM(F69)</f>
        <v>4000</v>
      </c>
    </row>
    <row r="69" spans="1:6" ht="12.75">
      <c r="A69" s="68"/>
      <c r="B69" s="166"/>
      <c r="C69" s="155" t="s">
        <v>246</v>
      </c>
      <c r="D69" s="153" t="s">
        <v>247</v>
      </c>
      <c r="E69" s="71">
        <v>4356</v>
      </c>
      <c r="F69" s="273">
        <v>4000</v>
      </c>
    </row>
    <row r="70" spans="1:6" ht="25.5">
      <c r="A70" s="68"/>
      <c r="B70" s="247">
        <v>75621</v>
      </c>
      <c r="C70" s="155"/>
      <c r="D70" s="153" t="s">
        <v>248</v>
      </c>
      <c r="E70" s="71">
        <f>SUM(E71+E72)</f>
        <v>1400372</v>
      </c>
      <c r="F70" s="273">
        <f>SUM(F71+F72)</f>
        <v>1538505</v>
      </c>
    </row>
    <row r="71" spans="1:6" ht="12.75">
      <c r="A71" s="68"/>
      <c r="B71" s="166"/>
      <c r="C71" s="144" t="s">
        <v>249</v>
      </c>
      <c r="D71" s="87" t="s">
        <v>250</v>
      </c>
      <c r="E71" s="71">
        <v>1398790</v>
      </c>
      <c r="F71" s="273">
        <v>1536505</v>
      </c>
    </row>
    <row r="72" spans="1:6" ht="12.75">
      <c r="A72" s="68"/>
      <c r="B72" s="166"/>
      <c r="C72" s="144" t="s">
        <v>251</v>
      </c>
      <c r="D72" s="87" t="s">
        <v>252</v>
      </c>
      <c r="E72" s="71">
        <v>1582</v>
      </c>
      <c r="F72" s="273">
        <v>2000</v>
      </c>
    </row>
    <row r="73" spans="1:6" ht="12" customHeight="1" thickBot="1">
      <c r="A73" s="254"/>
      <c r="B73" s="229"/>
      <c r="C73" s="167"/>
      <c r="D73" s="292"/>
      <c r="E73" s="157"/>
      <c r="F73" s="303"/>
    </row>
    <row r="74" spans="1:6" ht="15" customHeight="1" thickBot="1">
      <c r="A74" s="137">
        <v>758</v>
      </c>
      <c r="B74" s="193"/>
      <c r="C74" s="305"/>
      <c r="D74" s="140" t="s">
        <v>84</v>
      </c>
      <c r="E74" s="141">
        <f>SUM(E75+E78+E80+E81)</f>
        <v>2301442</v>
      </c>
      <c r="F74" s="275">
        <f>SUM(F75+F77+F79+F81)</f>
        <v>2430985</v>
      </c>
    </row>
    <row r="75" spans="1:6" ht="13.5" customHeight="1">
      <c r="A75" s="68"/>
      <c r="B75" s="155">
        <v>75801</v>
      </c>
      <c r="C75" s="144"/>
      <c r="D75" s="87" t="s">
        <v>253</v>
      </c>
      <c r="E75" s="71">
        <f>SUM(E76)</f>
        <v>2062439</v>
      </c>
      <c r="F75" s="273">
        <f>SUM(F76)</f>
        <v>2261033</v>
      </c>
    </row>
    <row r="76" spans="1:6" ht="12.75">
      <c r="A76" s="68"/>
      <c r="B76" s="146"/>
      <c r="C76" s="144">
        <v>292</v>
      </c>
      <c r="D76" s="87" t="s">
        <v>254</v>
      </c>
      <c r="E76" s="71">
        <v>2062439</v>
      </c>
      <c r="F76" s="273">
        <v>2261033</v>
      </c>
    </row>
    <row r="77" spans="1:6" ht="13.5" customHeight="1">
      <c r="A77" s="68"/>
      <c r="B77" s="155">
        <v>75802</v>
      </c>
      <c r="C77" s="144"/>
      <c r="D77" s="87" t="s">
        <v>255</v>
      </c>
      <c r="E77" s="71">
        <f>SUM(E78)</f>
        <v>3280</v>
      </c>
      <c r="F77" s="273">
        <f>SUM(F78)</f>
        <v>4391</v>
      </c>
    </row>
    <row r="78" spans="1:6" ht="12.75">
      <c r="A78" s="68"/>
      <c r="B78" s="52"/>
      <c r="C78" s="144">
        <v>292</v>
      </c>
      <c r="D78" s="87" t="s">
        <v>254</v>
      </c>
      <c r="E78" s="71">
        <v>3280</v>
      </c>
      <c r="F78" s="273">
        <v>4391</v>
      </c>
    </row>
    <row r="79" spans="1:6" ht="13.5" customHeight="1">
      <c r="A79" s="68"/>
      <c r="B79" s="155">
        <v>75805</v>
      </c>
      <c r="C79" s="144"/>
      <c r="D79" s="87" t="s">
        <v>256</v>
      </c>
      <c r="E79" s="71">
        <f>SUM(E80)</f>
        <v>232484</v>
      </c>
      <c r="F79" s="273">
        <f>SUM(F80)</f>
        <v>162561</v>
      </c>
    </row>
    <row r="80" spans="1:6" ht="12.75">
      <c r="A80" s="68"/>
      <c r="B80" s="146"/>
      <c r="C80" s="144">
        <v>292</v>
      </c>
      <c r="D80" s="87" t="s">
        <v>254</v>
      </c>
      <c r="E80" s="71">
        <v>232484</v>
      </c>
      <c r="F80" s="273">
        <v>162561</v>
      </c>
    </row>
    <row r="81" spans="1:6" ht="12.75">
      <c r="A81" s="68"/>
      <c r="B81" s="155">
        <v>75814</v>
      </c>
      <c r="C81" s="144"/>
      <c r="D81" s="87" t="s">
        <v>257</v>
      </c>
      <c r="E81" s="71">
        <v>3239</v>
      </c>
      <c r="F81" s="273">
        <f>SUM(F82+F83+F84+F85)</f>
        <v>3000</v>
      </c>
    </row>
    <row r="82" spans="1:6" ht="12.75">
      <c r="A82" s="158"/>
      <c r="B82" s="252"/>
      <c r="C82" s="144" t="s">
        <v>233</v>
      </c>
      <c r="D82" s="153" t="s">
        <v>234</v>
      </c>
      <c r="E82" s="71">
        <v>-2035</v>
      </c>
      <c r="F82" s="274">
        <v>0</v>
      </c>
    </row>
    <row r="83" spans="1:6" ht="25.5">
      <c r="A83" s="68"/>
      <c r="B83" s="146"/>
      <c r="C83" s="144" t="s">
        <v>219</v>
      </c>
      <c r="D83" s="87" t="s">
        <v>220</v>
      </c>
      <c r="E83" s="71">
        <v>-105</v>
      </c>
      <c r="F83" s="274">
        <v>0</v>
      </c>
    </row>
    <row r="84" spans="1:6" ht="12.75">
      <c r="A84" s="68"/>
      <c r="B84" s="146"/>
      <c r="C84" s="144" t="s">
        <v>258</v>
      </c>
      <c r="D84" s="87" t="s">
        <v>42</v>
      </c>
      <c r="E84" s="71">
        <v>4635</v>
      </c>
      <c r="F84" s="274">
        <v>3000</v>
      </c>
    </row>
    <row r="85" spans="1:6" ht="12.75">
      <c r="A85" s="68"/>
      <c r="B85" s="146"/>
      <c r="C85" s="144" t="s">
        <v>202</v>
      </c>
      <c r="D85" s="87" t="s">
        <v>203</v>
      </c>
      <c r="E85" s="71">
        <v>744</v>
      </c>
      <c r="F85" s="273">
        <v>0</v>
      </c>
    </row>
    <row r="86" spans="1:6" ht="10.5" customHeight="1" thickBot="1">
      <c r="A86" s="68"/>
      <c r="B86" s="146"/>
      <c r="C86" s="229"/>
      <c r="D86" s="230"/>
      <c r="E86" s="149"/>
      <c r="F86" s="308"/>
    </row>
    <row r="87" spans="1:6" ht="13.5" thickBot="1">
      <c r="A87" s="201">
        <v>801</v>
      </c>
      <c r="B87" s="265"/>
      <c r="C87" s="139"/>
      <c r="D87" s="140" t="s">
        <v>259</v>
      </c>
      <c r="E87" s="141">
        <f>SUM(E88+E91+E93+E95)</f>
        <v>144851</v>
      </c>
      <c r="F87" s="283">
        <f>SUM(F88+F91+F93+F95)</f>
        <v>11695</v>
      </c>
    </row>
    <row r="88" spans="1:6" ht="12.75">
      <c r="A88" s="60"/>
      <c r="B88" s="144">
        <v>80101</v>
      </c>
      <c r="C88" s="144"/>
      <c r="D88" s="87" t="s">
        <v>260</v>
      </c>
      <c r="E88" s="71">
        <f>SUM(E89+E90)</f>
        <v>20062</v>
      </c>
      <c r="F88" s="306">
        <f>SUM(F89+F90)</f>
        <v>11695</v>
      </c>
    </row>
    <row r="89" spans="1:6" ht="51.75" customHeight="1">
      <c r="A89" s="212"/>
      <c r="B89" s="144"/>
      <c r="C89" s="144">
        <v>201</v>
      </c>
      <c r="D89" s="87" t="s">
        <v>261</v>
      </c>
      <c r="E89" s="71">
        <v>1875</v>
      </c>
      <c r="F89" s="274">
        <v>0</v>
      </c>
    </row>
    <row r="90" spans="1:6" ht="27" customHeight="1">
      <c r="A90" s="78"/>
      <c r="B90" s="155"/>
      <c r="C90" s="144">
        <v>203</v>
      </c>
      <c r="D90" s="87" t="s">
        <v>262</v>
      </c>
      <c r="E90" s="71">
        <v>18187</v>
      </c>
      <c r="F90" s="274">
        <v>11695</v>
      </c>
    </row>
    <row r="91" spans="1:6" ht="12.75">
      <c r="A91" s="78"/>
      <c r="B91" s="155">
        <v>80110</v>
      </c>
      <c r="C91" s="144"/>
      <c r="D91" s="87" t="s">
        <v>95</v>
      </c>
      <c r="E91" s="71">
        <f>SUM(E92)</f>
        <v>8200</v>
      </c>
      <c r="F91" s="274">
        <v>0</v>
      </c>
    </row>
    <row r="92" spans="1:6" ht="25.5" customHeight="1">
      <c r="A92" s="78"/>
      <c r="B92" s="155"/>
      <c r="C92" s="144">
        <v>203</v>
      </c>
      <c r="D92" s="87" t="s">
        <v>262</v>
      </c>
      <c r="E92" s="71">
        <v>8200</v>
      </c>
      <c r="F92" s="274">
        <v>0</v>
      </c>
    </row>
    <row r="93" spans="1:6" ht="12.75">
      <c r="A93" s="78"/>
      <c r="B93" s="155">
        <v>80120</v>
      </c>
      <c r="C93" s="144"/>
      <c r="D93" s="87" t="s">
        <v>100</v>
      </c>
      <c r="E93" s="71">
        <f>SUM(E94)</f>
        <v>9062</v>
      </c>
      <c r="F93" s="274">
        <v>0</v>
      </c>
    </row>
    <row r="94" spans="1:6" ht="25.5" customHeight="1">
      <c r="A94" s="78"/>
      <c r="B94" s="155"/>
      <c r="C94" s="144">
        <v>203</v>
      </c>
      <c r="D94" s="87" t="s">
        <v>262</v>
      </c>
      <c r="E94" s="71">
        <v>9062</v>
      </c>
      <c r="F94" s="274">
        <v>0</v>
      </c>
    </row>
    <row r="95" spans="1:6" ht="12.75">
      <c r="A95" s="68"/>
      <c r="B95" s="155">
        <v>80195</v>
      </c>
      <c r="C95" s="144"/>
      <c r="D95" s="87" t="s">
        <v>117</v>
      </c>
      <c r="E95" s="71">
        <f>SUM(E96+E97)</f>
        <v>107527</v>
      </c>
      <c r="F95" s="274">
        <v>0</v>
      </c>
    </row>
    <row r="96" spans="1:6" ht="38.25">
      <c r="A96" s="68"/>
      <c r="B96" s="146"/>
      <c r="C96" s="144">
        <v>629</v>
      </c>
      <c r="D96" s="87" t="s">
        <v>263</v>
      </c>
      <c r="E96" s="71">
        <v>89026</v>
      </c>
      <c r="F96" s="274">
        <v>0</v>
      </c>
    </row>
    <row r="97" spans="1:6" ht="25.5" customHeight="1">
      <c r="A97" s="68"/>
      <c r="B97" s="146"/>
      <c r="C97" s="144">
        <v>203</v>
      </c>
      <c r="D97" s="87" t="s">
        <v>262</v>
      </c>
      <c r="E97" s="71">
        <v>18501</v>
      </c>
      <c r="F97" s="274">
        <v>0</v>
      </c>
    </row>
    <row r="98" spans="1:6" ht="12.75" customHeight="1" thickBot="1">
      <c r="A98" s="68"/>
      <c r="B98" s="146"/>
      <c r="C98" s="167"/>
      <c r="D98" s="292"/>
      <c r="E98" s="157"/>
      <c r="F98" s="300"/>
    </row>
    <row r="99" spans="1:6" ht="15" customHeight="1" thickBot="1">
      <c r="A99" s="137">
        <v>851</v>
      </c>
      <c r="B99" s="138"/>
      <c r="C99" s="139"/>
      <c r="D99" s="140" t="s">
        <v>104</v>
      </c>
      <c r="E99" s="141">
        <f>SUM(E100)</f>
        <v>65696</v>
      </c>
      <c r="F99" s="275">
        <f>SUM(F100)</f>
        <v>0</v>
      </c>
    </row>
    <row r="100" spans="1:6" ht="12.75">
      <c r="A100" s="68"/>
      <c r="B100" s="144">
        <v>85154</v>
      </c>
      <c r="C100" s="144"/>
      <c r="D100" s="87" t="s">
        <v>106</v>
      </c>
      <c r="E100" s="71">
        <f>SUM(E101)</f>
        <v>65696</v>
      </c>
      <c r="F100" s="273">
        <f>SUM(F101)</f>
        <v>0</v>
      </c>
    </row>
    <row r="101" spans="1:6" ht="25.5">
      <c r="A101" s="68"/>
      <c r="B101" s="181"/>
      <c r="C101" s="147" t="s">
        <v>264</v>
      </c>
      <c r="D101" s="148" t="s">
        <v>265</v>
      </c>
      <c r="E101" s="149">
        <v>65696</v>
      </c>
      <c r="F101" s="279">
        <v>0</v>
      </c>
    </row>
    <row r="102" spans="1:6" ht="13.5" thickBot="1">
      <c r="A102" s="327"/>
      <c r="B102" s="307"/>
      <c r="C102" s="147"/>
      <c r="D102" s="148"/>
      <c r="E102" s="149"/>
      <c r="F102" s="279"/>
    </row>
    <row r="103" spans="1:6" ht="15" customHeight="1" thickBot="1">
      <c r="A103" s="186">
        <v>853</v>
      </c>
      <c r="B103" s="138"/>
      <c r="C103" s="139"/>
      <c r="D103" s="140" t="s">
        <v>181</v>
      </c>
      <c r="E103" s="141">
        <f>SUM(E104+E107+E109+E111+E113+E116+E118)</f>
        <v>721649</v>
      </c>
      <c r="F103" s="275">
        <f>SUM(F107+F109+F111+F113+F116+F118)</f>
        <v>574514</v>
      </c>
    </row>
    <row r="104" spans="1:6" ht="38.25">
      <c r="A104" s="187"/>
      <c r="B104" s="144">
        <v>85313</v>
      </c>
      <c r="C104" s="155"/>
      <c r="D104" s="188" t="s">
        <v>182</v>
      </c>
      <c r="E104" s="71">
        <f>SUM(E105)</f>
        <v>18950</v>
      </c>
      <c r="F104" s="273">
        <f>SUM(F105)</f>
        <v>11808</v>
      </c>
    </row>
    <row r="105" spans="1:6" ht="51" customHeight="1">
      <c r="A105" s="187"/>
      <c r="B105" s="155"/>
      <c r="C105" s="155">
        <v>201</v>
      </c>
      <c r="D105" s="87" t="s">
        <v>204</v>
      </c>
      <c r="E105" s="71">
        <v>18950</v>
      </c>
      <c r="F105" s="273">
        <v>11808</v>
      </c>
    </row>
    <row r="106" spans="1:6" ht="12.75">
      <c r="A106" s="254"/>
      <c r="B106" s="255">
        <v>85314</v>
      </c>
      <c r="C106" s="255"/>
      <c r="D106" s="256" t="s">
        <v>183</v>
      </c>
      <c r="E106" s="257"/>
      <c r="F106" s="241"/>
    </row>
    <row r="107" spans="1:6" ht="12.75">
      <c r="A107" s="158"/>
      <c r="B107" s="255"/>
      <c r="C107" s="255"/>
      <c r="D107" s="256" t="s">
        <v>184</v>
      </c>
      <c r="E107" s="105">
        <f>SUM(E108)</f>
        <v>481370</v>
      </c>
      <c r="F107" s="241">
        <f>SUM(F108)</f>
        <v>410254</v>
      </c>
    </row>
    <row r="108" spans="1:6" ht="52.5" customHeight="1">
      <c r="A108" s="183"/>
      <c r="B108" s="155"/>
      <c r="C108" s="144">
        <v>201</v>
      </c>
      <c r="D108" s="87" t="s">
        <v>204</v>
      </c>
      <c r="E108" s="71">
        <v>481370</v>
      </c>
      <c r="F108" s="273">
        <v>410254</v>
      </c>
    </row>
    <row r="109" spans="1:6" ht="12.75">
      <c r="A109" s="183"/>
      <c r="B109" s="144">
        <v>85315</v>
      </c>
      <c r="C109" s="144"/>
      <c r="D109" s="87" t="s">
        <v>111</v>
      </c>
      <c r="E109" s="71">
        <f>SUM(E110)</f>
        <v>45015</v>
      </c>
      <c r="F109" s="273">
        <f>SUM(F110)</f>
        <v>0</v>
      </c>
    </row>
    <row r="110" spans="1:6" ht="38.25">
      <c r="A110" s="183"/>
      <c r="B110" s="144"/>
      <c r="C110" s="144">
        <v>203</v>
      </c>
      <c r="D110" s="87" t="s">
        <v>267</v>
      </c>
      <c r="E110" s="71">
        <v>45015</v>
      </c>
      <c r="F110" s="273">
        <v>0</v>
      </c>
    </row>
    <row r="111" spans="1:6" ht="25.5">
      <c r="A111" s="68"/>
      <c r="B111" s="252">
        <v>85316</v>
      </c>
      <c r="C111" s="252"/>
      <c r="D111" s="258" t="s">
        <v>281</v>
      </c>
      <c r="E111" s="179">
        <f>SUM(E112)</f>
        <v>73499</v>
      </c>
      <c r="F111" s="282">
        <f>SUM(F112)</f>
        <v>82580</v>
      </c>
    </row>
    <row r="112" spans="1:6" ht="52.5" customHeight="1">
      <c r="A112" s="68"/>
      <c r="B112" s="144"/>
      <c r="C112" s="144">
        <v>201</v>
      </c>
      <c r="D112" s="87" t="s">
        <v>204</v>
      </c>
      <c r="E112" s="71">
        <v>73499</v>
      </c>
      <c r="F112" s="273">
        <v>82580</v>
      </c>
    </row>
    <row r="113" spans="1:6" ht="12.75">
      <c r="A113" s="158"/>
      <c r="B113" s="144">
        <v>85319</v>
      </c>
      <c r="C113" s="144"/>
      <c r="D113" s="87" t="s">
        <v>113</v>
      </c>
      <c r="E113" s="71">
        <f>SUM(E114)</f>
        <v>67000</v>
      </c>
      <c r="F113" s="273">
        <f>SUM(F114+F115)</f>
        <v>74680</v>
      </c>
    </row>
    <row r="114" spans="1:6" ht="51.75" customHeight="1">
      <c r="A114" s="68"/>
      <c r="B114" s="146"/>
      <c r="C114" s="146">
        <v>201</v>
      </c>
      <c r="D114" s="230" t="s">
        <v>204</v>
      </c>
      <c r="E114" s="157">
        <v>67000</v>
      </c>
      <c r="F114" s="279">
        <v>69680</v>
      </c>
    </row>
    <row r="115" spans="1:6" ht="51" customHeight="1">
      <c r="A115" s="68"/>
      <c r="B115" s="144"/>
      <c r="C115" s="144">
        <v>631</v>
      </c>
      <c r="D115" s="87" t="s">
        <v>284</v>
      </c>
      <c r="E115" s="71"/>
      <c r="F115" s="273">
        <v>5000</v>
      </c>
    </row>
    <row r="116" spans="1:6" ht="12.75">
      <c r="A116" s="68"/>
      <c r="B116" s="144">
        <v>85328</v>
      </c>
      <c r="C116" s="144"/>
      <c r="D116" s="87" t="s">
        <v>283</v>
      </c>
      <c r="E116" s="71">
        <f>SUM(E117)</f>
        <v>7185</v>
      </c>
      <c r="F116" s="273">
        <f>SUM(F117)</f>
        <v>7000</v>
      </c>
    </row>
    <row r="117" spans="1:6" ht="12.75">
      <c r="A117" s="68"/>
      <c r="B117" s="167"/>
      <c r="C117" s="248" t="s">
        <v>275</v>
      </c>
      <c r="D117" s="87" t="s">
        <v>276</v>
      </c>
      <c r="E117" s="71">
        <v>7185</v>
      </c>
      <c r="F117" s="273">
        <v>7000</v>
      </c>
    </row>
    <row r="118" spans="1:6" ht="12.75">
      <c r="A118" s="68"/>
      <c r="B118" s="144">
        <v>85395</v>
      </c>
      <c r="C118" s="144"/>
      <c r="D118" s="87" t="s">
        <v>117</v>
      </c>
      <c r="E118" s="71">
        <f>SUM(E119+E120)</f>
        <v>28630</v>
      </c>
      <c r="F118" s="273"/>
    </row>
    <row r="119" spans="1:6" ht="50.25" customHeight="1">
      <c r="A119" s="68"/>
      <c r="B119" s="146"/>
      <c r="C119" s="144">
        <v>201</v>
      </c>
      <c r="D119" s="87" t="s">
        <v>204</v>
      </c>
      <c r="E119" s="71">
        <v>990</v>
      </c>
      <c r="F119" s="273">
        <v>0</v>
      </c>
    </row>
    <row r="120" spans="1:6" ht="27" customHeight="1">
      <c r="A120" s="68"/>
      <c r="B120" s="167"/>
      <c r="C120" s="229">
        <v>203</v>
      </c>
      <c r="D120" s="230" t="s">
        <v>262</v>
      </c>
      <c r="E120" s="149">
        <v>27640</v>
      </c>
      <c r="F120" s="279">
        <v>0</v>
      </c>
    </row>
    <row r="121" spans="1:6" ht="13.5" customHeight="1" thickBot="1">
      <c r="A121" s="100"/>
      <c r="B121" s="229"/>
      <c r="C121" s="229"/>
      <c r="D121" s="230"/>
      <c r="E121" s="149"/>
      <c r="F121" s="308"/>
    </row>
    <row r="122" spans="1:6" ht="15" customHeight="1" thickBot="1">
      <c r="A122" s="137">
        <v>854</v>
      </c>
      <c r="B122" s="138"/>
      <c r="C122" s="139"/>
      <c r="D122" s="140" t="s">
        <v>118</v>
      </c>
      <c r="E122" s="141">
        <f>SUM(E123+E125+E127+E129)</f>
        <v>70146</v>
      </c>
      <c r="F122" s="275">
        <f>SUM(F123+F125+F127+F129)</f>
        <v>54414</v>
      </c>
    </row>
    <row r="123" spans="1:6" ht="12.75">
      <c r="A123" s="78"/>
      <c r="B123" s="252">
        <v>85401</v>
      </c>
      <c r="C123" s="266"/>
      <c r="D123" s="258" t="s">
        <v>269</v>
      </c>
      <c r="E123" s="179">
        <f>SUM(E124)</f>
        <v>803</v>
      </c>
      <c r="F123" s="284">
        <f>SUM(F124)</f>
        <v>0</v>
      </c>
    </row>
    <row r="124" spans="1:6" ht="25.5" customHeight="1">
      <c r="A124" s="78"/>
      <c r="B124" s="181"/>
      <c r="C124" s="271">
        <v>203</v>
      </c>
      <c r="D124" s="87" t="s">
        <v>262</v>
      </c>
      <c r="E124" s="157">
        <v>803</v>
      </c>
      <c r="F124" s="285">
        <v>0</v>
      </c>
    </row>
    <row r="125" spans="1:6" ht="12.75">
      <c r="A125" s="68"/>
      <c r="B125" s="144">
        <v>85495</v>
      </c>
      <c r="C125" s="144"/>
      <c r="D125" s="87" t="s">
        <v>117</v>
      </c>
      <c r="E125" s="71">
        <f>SUM(E126)</f>
        <v>6853</v>
      </c>
      <c r="F125" s="274">
        <f>SUM(F126)</f>
        <v>4414</v>
      </c>
    </row>
    <row r="126" spans="1:6" ht="26.25" customHeight="1">
      <c r="A126" s="68"/>
      <c r="B126" s="146"/>
      <c r="C126" s="146">
        <v>203</v>
      </c>
      <c r="D126" s="156" t="s">
        <v>262</v>
      </c>
      <c r="E126" s="157">
        <v>6853</v>
      </c>
      <c r="F126" s="274">
        <v>4414</v>
      </c>
    </row>
    <row r="127" spans="1:6" ht="12.75">
      <c r="A127" s="176"/>
      <c r="B127" s="155">
        <v>85404</v>
      </c>
      <c r="C127" s="155"/>
      <c r="D127" s="153" t="s">
        <v>120</v>
      </c>
      <c r="E127" s="71">
        <f>SUM(E128)</f>
        <v>55560</v>
      </c>
      <c r="F127" s="273">
        <f>SUM(F128)</f>
        <v>50000</v>
      </c>
    </row>
    <row r="128" spans="1:6" ht="25.5">
      <c r="A128" s="254"/>
      <c r="B128" s="147"/>
      <c r="C128" s="146" t="s">
        <v>270</v>
      </c>
      <c r="D128" s="156" t="s">
        <v>271</v>
      </c>
      <c r="E128" s="157">
        <v>55560</v>
      </c>
      <c r="F128" s="279">
        <v>50000</v>
      </c>
    </row>
    <row r="129" spans="1:6" ht="25.5">
      <c r="A129" s="183"/>
      <c r="B129" s="262">
        <v>85412</v>
      </c>
      <c r="C129" s="263"/>
      <c r="D129" s="153" t="s">
        <v>272</v>
      </c>
      <c r="E129" s="71">
        <f>SUM(E130)</f>
        <v>6930</v>
      </c>
      <c r="F129" s="273">
        <f>SUM(F130)</f>
        <v>0</v>
      </c>
    </row>
    <row r="130" spans="1:6" ht="38.25">
      <c r="A130" s="68"/>
      <c r="B130" s="264"/>
      <c r="C130" s="152">
        <v>244</v>
      </c>
      <c r="D130" s="190" t="s">
        <v>273</v>
      </c>
      <c r="E130" s="179">
        <v>6930</v>
      </c>
      <c r="F130" s="282">
        <v>0</v>
      </c>
    </row>
    <row r="131" spans="1:6" ht="13.5" thickBot="1">
      <c r="A131" s="68"/>
      <c r="B131" s="225"/>
      <c r="C131" s="146"/>
      <c r="D131" s="156"/>
      <c r="E131" s="157"/>
      <c r="F131" s="303"/>
    </row>
    <row r="132" spans="1:6" ht="29.25" customHeight="1" thickBot="1">
      <c r="A132" s="137">
        <v>900</v>
      </c>
      <c r="B132" s="265"/>
      <c r="C132" s="139"/>
      <c r="D132" s="140" t="s">
        <v>274</v>
      </c>
      <c r="E132" s="141">
        <f>SUM(E133+E135+E138)</f>
        <v>396418</v>
      </c>
      <c r="F132" s="275">
        <f>SUM(F133+F135+F138)</f>
        <v>262000</v>
      </c>
    </row>
    <row r="133" spans="1:6" ht="12.75">
      <c r="A133" s="68"/>
      <c r="B133" s="144">
        <v>90003</v>
      </c>
      <c r="C133" s="144"/>
      <c r="D133" s="87" t="s">
        <v>132</v>
      </c>
      <c r="E133" s="71">
        <f>SUM(E134)</f>
        <v>147213</v>
      </c>
      <c r="F133" s="273">
        <f>SUM(F134)</f>
        <v>155000</v>
      </c>
    </row>
    <row r="134" spans="1:6" ht="12.75">
      <c r="A134" s="68"/>
      <c r="B134" s="146"/>
      <c r="C134" s="144" t="s">
        <v>275</v>
      </c>
      <c r="D134" s="87" t="s">
        <v>276</v>
      </c>
      <c r="E134" s="71">
        <v>147213</v>
      </c>
      <c r="F134" s="273">
        <v>155000</v>
      </c>
    </row>
    <row r="135" spans="1:6" ht="12.75">
      <c r="A135" s="68"/>
      <c r="B135" s="144">
        <v>90015</v>
      </c>
      <c r="C135" s="144"/>
      <c r="D135" s="87" t="s">
        <v>134</v>
      </c>
      <c r="E135" s="71">
        <f>SUM(E136+E137)</f>
        <v>173800</v>
      </c>
      <c r="F135" s="273">
        <f>SUM(F136+F137)</f>
        <v>57000</v>
      </c>
    </row>
    <row r="136" spans="1:6" ht="51.75" customHeight="1">
      <c r="A136" s="68"/>
      <c r="B136" s="146"/>
      <c r="C136" s="144">
        <v>201</v>
      </c>
      <c r="D136" s="87" t="s">
        <v>204</v>
      </c>
      <c r="E136" s="71">
        <v>73800</v>
      </c>
      <c r="F136" s="274">
        <v>57000</v>
      </c>
    </row>
    <row r="137" spans="1:6" ht="51">
      <c r="A137" s="68"/>
      <c r="B137" s="146"/>
      <c r="C137" s="144">
        <v>232</v>
      </c>
      <c r="D137" s="87" t="s">
        <v>277</v>
      </c>
      <c r="E137" s="71">
        <v>100000</v>
      </c>
      <c r="F137" s="273">
        <v>0</v>
      </c>
    </row>
    <row r="138" spans="1:6" ht="12.75">
      <c r="A138" s="68"/>
      <c r="B138" s="144">
        <v>90095</v>
      </c>
      <c r="C138" s="144"/>
      <c r="D138" s="87" t="s">
        <v>117</v>
      </c>
      <c r="E138" s="71">
        <f>SUM(E139)</f>
        <v>75405</v>
      </c>
      <c r="F138" s="273">
        <f>SUM(F139)</f>
        <v>50000</v>
      </c>
    </row>
    <row r="139" spans="1:6" ht="12.75">
      <c r="A139" s="68"/>
      <c r="B139" s="146"/>
      <c r="C139" s="146" t="s">
        <v>202</v>
      </c>
      <c r="D139" s="156" t="s">
        <v>203</v>
      </c>
      <c r="E139" s="157">
        <v>75405</v>
      </c>
      <c r="F139" s="273">
        <v>50000</v>
      </c>
    </row>
    <row r="140" spans="1:6" ht="13.5" thickBot="1">
      <c r="A140" s="68"/>
      <c r="B140" s="146"/>
      <c r="C140" s="146"/>
      <c r="D140" s="156"/>
      <c r="E140" s="157"/>
      <c r="F140" s="303"/>
    </row>
    <row r="141" spans="1:6" ht="29.25" customHeight="1" thickBot="1">
      <c r="A141" s="137">
        <v>921</v>
      </c>
      <c r="B141" s="138"/>
      <c r="C141" s="139"/>
      <c r="D141" s="140" t="s">
        <v>144</v>
      </c>
      <c r="E141" s="141">
        <f>SUM(E142)</f>
        <v>73655</v>
      </c>
      <c r="F141" s="275">
        <f>SUM(F142)</f>
        <v>0</v>
      </c>
    </row>
    <row r="142" spans="1:6" ht="12.75">
      <c r="A142" s="68"/>
      <c r="B142" s="144">
        <v>92195</v>
      </c>
      <c r="C142" s="144"/>
      <c r="D142" s="87" t="s">
        <v>150</v>
      </c>
      <c r="E142" s="71">
        <f>SUM(E143)</f>
        <v>73655</v>
      </c>
      <c r="F142" s="273">
        <f>SUM(F143)</f>
        <v>0</v>
      </c>
    </row>
    <row r="143" spans="1:6" ht="13.5" thickBot="1">
      <c r="A143" s="176"/>
      <c r="B143" s="152"/>
      <c r="C143" s="152" t="s">
        <v>202</v>
      </c>
      <c r="D143" s="190" t="s">
        <v>203</v>
      </c>
      <c r="E143" s="179">
        <v>73655</v>
      </c>
      <c r="F143" s="273">
        <v>0</v>
      </c>
    </row>
    <row r="144" spans="1:6" ht="21" thickBot="1">
      <c r="A144" s="331"/>
      <c r="B144" s="332"/>
      <c r="C144" s="333"/>
      <c r="D144" s="334" t="s">
        <v>154</v>
      </c>
      <c r="E144" s="335">
        <f>SUM(E141+E132+E122+E103+E99+E87+E74+E43+E37+E31+E17+E9)</f>
        <v>14371813</v>
      </c>
      <c r="F144" s="336">
        <f>SUM(F141+F132+F122+F103+F99+F87+F74+F43+F37+F31+F17+F9+F5)</f>
        <v>14711684</v>
      </c>
    </row>
    <row r="145" spans="1:6" ht="15.75">
      <c r="A145" s="337"/>
      <c r="B145" s="338"/>
      <c r="C145" s="338"/>
      <c r="D145" s="339" t="s">
        <v>293</v>
      </c>
      <c r="E145" s="343">
        <v>500000</v>
      </c>
      <c r="F145" s="344">
        <v>900000</v>
      </c>
    </row>
    <row r="146" spans="1:6" ht="18.75" thickBot="1">
      <c r="A146" s="340"/>
      <c r="B146" s="341"/>
      <c r="C146" s="341"/>
      <c r="D146" s="342" t="s">
        <v>294</v>
      </c>
      <c r="E146" s="345">
        <f>SUM(E144:E145)</f>
        <v>14871813</v>
      </c>
      <c r="F146" s="346">
        <f>SUM(F144:F145)</f>
        <v>15611684</v>
      </c>
    </row>
  </sheetData>
  <printOptions/>
  <pageMargins left="0.62" right="0.55" top="0.49" bottom="0.46" header="0.35" footer="0.72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84"/>
  <sheetViews>
    <sheetView workbookViewId="0" topLeftCell="A1">
      <selection activeCell="G9" sqref="G9"/>
    </sheetView>
  </sheetViews>
  <sheetFormatPr defaultColWidth="9.00390625" defaultRowHeight="12.75"/>
  <cols>
    <col min="1" max="1" width="5.875" style="0" customWidth="1"/>
    <col min="2" max="2" width="6.875" style="0" customWidth="1"/>
    <col min="3" max="3" width="5.25390625" style="0" customWidth="1"/>
    <col min="4" max="4" width="44.25390625" style="0" customWidth="1"/>
    <col min="5" max="5" width="13.00390625" style="0" customWidth="1"/>
    <col min="6" max="6" width="11.25390625" style="0" customWidth="1"/>
  </cols>
  <sheetData>
    <row r="1" ht="18">
      <c r="D1" s="134" t="s">
        <v>289</v>
      </c>
    </row>
    <row r="2" spans="4:6" ht="18">
      <c r="D2" s="134" t="s">
        <v>288</v>
      </c>
      <c r="F2" s="7"/>
    </row>
    <row r="3" spans="4:6" ht="18.75" thickBot="1">
      <c r="D3" s="134"/>
      <c r="F3" s="347" t="s">
        <v>302</v>
      </c>
    </row>
    <row r="4" spans="1:6" ht="26.25" thickBot="1">
      <c r="A4" s="55" t="s">
        <v>2</v>
      </c>
      <c r="B4" s="56" t="s">
        <v>3</v>
      </c>
      <c r="C4" s="359" t="s">
        <v>4</v>
      </c>
      <c r="D4" s="360" t="s">
        <v>5</v>
      </c>
      <c r="E4" s="361" t="s">
        <v>303</v>
      </c>
      <c r="F4" s="362">
        <v>2003</v>
      </c>
    </row>
    <row r="5" spans="1:6" ht="13.5" thickBot="1">
      <c r="A5" s="55"/>
      <c r="B5" s="288"/>
      <c r="C5" s="359"/>
      <c r="D5" s="360"/>
      <c r="E5" s="370"/>
      <c r="F5" s="371"/>
    </row>
    <row r="6" spans="1:6" ht="13.5" thickBot="1">
      <c r="A6" s="289">
        <v>600</v>
      </c>
      <c r="B6" s="288"/>
      <c r="C6" s="56"/>
      <c r="D6" s="290" t="s">
        <v>285</v>
      </c>
      <c r="E6" s="291">
        <v>0</v>
      </c>
      <c r="F6" s="314">
        <f>SUM(F8)</f>
        <v>100000</v>
      </c>
    </row>
    <row r="7" spans="1:6" ht="12.75">
      <c r="A7" s="378"/>
      <c r="B7" s="316"/>
      <c r="C7" s="379"/>
      <c r="D7" s="380"/>
      <c r="E7" s="381"/>
      <c r="F7" s="382"/>
    </row>
    <row r="8" spans="1:6" ht="12.75">
      <c r="A8" s="323"/>
      <c r="B8" s="310">
        <v>60016</v>
      </c>
      <c r="C8" s="311"/>
      <c r="D8" s="312" t="s">
        <v>286</v>
      </c>
      <c r="E8" s="313">
        <v>0</v>
      </c>
      <c r="F8" s="324">
        <f>SUM(F9)</f>
        <v>100000</v>
      </c>
    </row>
    <row r="9" spans="1:6" ht="51">
      <c r="A9" s="315"/>
      <c r="B9" s="316"/>
      <c r="C9" s="364">
        <v>232</v>
      </c>
      <c r="D9" s="318" t="s">
        <v>277</v>
      </c>
      <c r="E9" s="363">
        <v>0</v>
      </c>
      <c r="F9" s="241">
        <v>100000</v>
      </c>
    </row>
    <row r="10" spans="1:6" ht="13.5" thickBot="1">
      <c r="A10" s="325"/>
      <c r="B10" s="319"/>
      <c r="C10" s="320"/>
      <c r="D10" s="321"/>
      <c r="E10" s="322"/>
      <c r="F10" s="326"/>
    </row>
    <row r="11" spans="1:6" ht="13.5" thickBot="1">
      <c r="A11" s="137">
        <v>700</v>
      </c>
      <c r="B11" s="138"/>
      <c r="C11" s="139"/>
      <c r="D11" s="140" t="s">
        <v>30</v>
      </c>
      <c r="E11" s="142">
        <f>SUM(E13)</f>
        <v>459875</v>
      </c>
      <c r="F11" s="272">
        <f>SUM(F13)</f>
        <v>491400</v>
      </c>
    </row>
    <row r="12" spans="1:6" ht="12.75">
      <c r="A12" s="78"/>
      <c r="B12" s="181"/>
      <c r="C12" s="260"/>
      <c r="D12" s="365"/>
      <c r="E12" s="84"/>
      <c r="F12" s="377"/>
    </row>
    <row r="13" spans="1:6" ht="12.75">
      <c r="A13" s="68"/>
      <c r="B13" s="144">
        <v>70005</v>
      </c>
      <c r="C13" s="144"/>
      <c r="D13" s="87" t="s">
        <v>165</v>
      </c>
      <c r="E13" s="71">
        <f>SUM(E14+E15+E16+E17+E18)</f>
        <v>459875</v>
      </c>
      <c r="F13" s="273">
        <f>SUM(F14+F15+F16+F17)</f>
        <v>491400</v>
      </c>
    </row>
    <row r="14" spans="1:7" ht="25.5">
      <c r="A14" s="68"/>
      <c r="B14" s="146"/>
      <c r="C14" s="147" t="s">
        <v>194</v>
      </c>
      <c r="D14" s="148" t="s">
        <v>195</v>
      </c>
      <c r="E14" s="149">
        <v>424760</v>
      </c>
      <c r="F14" s="273">
        <v>450000</v>
      </c>
      <c r="G14" s="369" t="s">
        <v>304</v>
      </c>
    </row>
    <row r="15" spans="1:6" ht="25.5">
      <c r="A15" s="68"/>
      <c r="B15" s="146"/>
      <c r="C15" s="147" t="s">
        <v>196</v>
      </c>
      <c r="D15" s="148" t="s">
        <v>197</v>
      </c>
      <c r="E15" s="149">
        <v>9148</v>
      </c>
      <c r="F15" s="273">
        <v>20000</v>
      </c>
    </row>
    <row r="16" spans="1:6" ht="25.5">
      <c r="A16" s="68"/>
      <c r="B16" s="146"/>
      <c r="C16" s="147" t="s">
        <v>198</v>
      </c>
      <c r="D16" s="148" t="s">
        <v>199</v>
      </c>
      <c r="E16" s="149">
        <v>8800</v>
      </c>
      <c r="F16" s="274">
        <v>9000</v>
      </c>
    </row>
    <row r="17" spans="1:6" ht="63.75">
      <c r="A17" s="68"/>
      <c r="B17" s="146"/>
      <c r="C17" s="147" t="s">
        <v>200</v>
      </c>
      <c r="D17" s="148" t="s">
        <v>201</v>
      </c>
      <c r="E17" s="149">
        <v>15819</v>
      </c>
      <c r="F17" s="274">
        <v>12400</v>
      </c>
    </row>
    <row r="18" spans="1:6" ht="12.75">
      <c r="A18" s="68"/>
      <c r="B18" s="146"/>
      <c r="C18" s="147" t="s">
        <v>202</v>
      </c>
      <c r="D18" s="148" t="s">
        <v>203</v>
      </c>
      <c r="E18" s="149">
        <v>1348</v>
      </c>
      <c r="F18" s="276">
        <v>0</v>
      </c>
    </row>
    <row r="19" spans="1:6" ht="13.5" thickBot="1">
      <c r="A19" s="68"/>
      <c r="B19" s="146"/>
      <c r="C19" s="229"/>
      <c r="D19" s="230"/>
      <c r="E19" s="149"/>
      <c r="F19" s="276"/>
    </row>
    <row r="20" spans="1:6" ht="13.5" thickBot="1">
      <c r="A20" s="137">
        <v>750</v>
      </c>
      <c r="B20" s="138"/>
      <c r="C20" s="139"/>
      <c r="D20" s="140" t="s">
        <v>49</v>
      </c>
      <c r="E20" s="141">
        <f>SUM(E22+E31+E34)</f>
        <v>83479</v>
      </c>
      <c r="F20" s="275">
        <f>SUM(F22+F28+F31+F34)</f>
        <v>69413</v>
      </c>
    </row>
    <row r="21" spans="1:6" ht="12.75">
      <c r="A21" s="78"/>
      <c r="B21" s="181"/>
      <c r="C21" s="260"/>
      <c r="D21" s="365"/>
      <c r="E21" s="366"/>
      <c r="F21" s="367"/>
    </row>
    <row r="22" spans="1:6" ht="12.75">
      <c r="A22" s="68"/>
      <c r="B22" s="144">
        <v>75011</v>
      </c>
      <c r="C22" s="144"/>
      <c r="D22" s="87" t="s">
        <v>50</v>
      </c>
      <c r="E22" s="71">
        <f>SUM(E23)</f>
        <v>58653</v>
      </c>
      <c r="F22" s="273">
        <f>SUM(F23)</f>
        <v>51247</v>
      </c>
    </row>
    <row r="23" spans="1:6" ht="51">
      <c r="A23" s="68"/>
      <c r="B23" s="146"/>
      <c r="C23" s="152">
        <v>201</v>
      </c>
      <c r="D23" s="87" t="s">
        <v>305</v>
      </c>
      <c r="E23" s="179">
        <f>SUM(E24+E25+E30)</f>
        <v>58653</v>
      </c>
      <c r="F23" s="273">
        <f>SUM(F24:F26)</f>
        <v>51247</v>
      </c>
    </row>
    <row r="24" spans="1:6" ht="25.5">
      <c r="A24" s="68"/>
      <c r="B24" s="146"/>
      <c r="C24" s="152"/>
      <c r="D24" s="153" t="s">
        <v>290</v>
      </c>
      <c r="E24" s="179">
        <v>42653</v>
      </c>
      <c r="F24" s="273">
        <v>43800</v>
      </c>
    </row>
    <row r="25" spans="1:6" ht="25.5">
      <c r="A25" s="68"/>
      <c r="B25" s="146"/>
      <c r="C25" s="152"/>
      <c r="D25" s="153" t="s">
        <v>291</v>
      </c>
      <c r="E25" s="179">
        <v>16000</v>
      </c>
      <c r="F25" s="273">
        <v>2600</v>
      </c>
    </row>
    <row r="26" spans="1:6" ht="25.5">
      <c r="A26" s="68"/>
      <c r="B26" s="146"/>
      <c r="C26" s="152"/>
      <c r="D26" s="153" t="s">
        <v>292</v>
      </c>
      <c r="E26" s="179">
        <v>4657</v>
      </c>
      <c r="F26" s="273">
        <v>4847</v>
      </c>
    </row>
    <row r="27" spans="1:6" ht="12.75">
      <c r="A27" s="68"/>
      <c r="B27" s="146"/>
      <c r="C27" s="152"/>
      <c r="D27" s="153"/>
      <c r="E27" s="179"/>
      <c r="F27" s="273"/>
    </row>
    <row r="28" spans="1:6" ht="12.75">
      <c r="A28" s="68"/>
      <c r="B28" s="144">
        <v>75020</v>
      </c>
      <c r="C28" s="155"/>
      <c r="D28" s="153" t="s">
        <v>296</v>
      </c>
      <c r="E28" s="71">
        <f>SUM(E29)</f>
        <v>0</v>
      </c>
      <c r="F28" s="273">
        <f>SUM(F29)</f>
        <v>14166</v>
      </c>
    </row>
    <row r="29" spans="1:6" ht="51">
      <c r="A29" s="68"/>
      <c r="B29" s="146"/>
      <c r="C29" s="152">
        <v>232</v>
      </c>
      <c r="D29" s="153" t="s">
        <v>297</v>
      </c>
      <c r="E29" s="133">
        <v>0</v>
      </c>
      <c r="F29" s="368">
        <v>14166</v>
      </c>
    </row>
    <row r="30" spans="1:6" ht="12.75">
      <c r="A30" s="68"/>
      <c r="B30" s="146"/>
      <c r="C30" s="144"/>
      <c r="D30" s="114"/>
      <c r="E30" s="179"/>
      <c r="F30" s="273"/>
    </row>
    <row r="31" spans="1:6" ht="12.75">
      <c r="A31" s="68"/>
      <c r="B31" s="155">
        <v>75023</v>
      </c>
      <c r="C31" s="155"/>
      <c r="D31" s="153" t="s">
        <v>205</v>
      </c>
      <c r="E31" s="71">
        <f>SUM(E32+E33)</f>
        <v>7050</v>
      </c>
      <c r="F31" s="274">
        <f>SUM(F33+F32)</f>
        <v>4000</v>
      </c>
    </row>
    <row r="32" spans="1:6" ht="12.75">
      <c r="A32" s="68"/>
      <c r="B32" s="52"/>
      <c r="C32" s="146" t="s">
        <v>206</v>
      </c>
      <c r="D32" s="156" t="s">
        <v>207</v>
      </c>
      <c r="E32" s="157">
        <v>710</v>
      </c>
      <c r="F32" s="276">
        <v>1000</v>
      </c>
    </row>
    <row r="33" spans="1:6" ht="12.75">
      <c r="A33" s="68"/>
      <c r="B33" s="52"/>
      <c r="C33" s="155" t="s">
        <v>202</v>
      </c>
      <c r="D33" s="153" t="s">
        <v>203</v>
      </c>
      <c r="E33" s="71">
        <v>6340</v>
      </c>
      <c r="F33" s="274">
        <v>3000</v>
      </c>
    </row>
    <row r="34" spans="1:6" ht="12.75">
      <c r="A34" s="68"/>
      <c r="B34" s="155">
        <v>75056</v>
      </c>
      <c r="C34" s="144"/>
      <c r="D34" s="87" t="s">
        <v>208</v>
      </c>
      <c r="E34" s="71">
        <f>SUM(E35)</f>
        <v>17776</v>
      </c>
      <c r="F34" s="273">
        <f>SUM(F35)</f>
        <v>0</v>
      </c>
    </row>
    <row r="35" spans="1:6" ht="51">
      <c r="A35" s="158"/>
      <c r="B35" s="152"/>
      <c r="C35" s="144">
        <v>201</v>
      </c>
      <c r="D35" s="87" t="s">
        <v>305</v>
      </c>
      <c r="E35" s="71">
        <v>17776</v>
      </c>
      <c r="F35" s="273">
        <v>0</v>
      </c>
    </row>
    <row r="36" spans="1:6" ht="13.5" thickBot="1">
      <c r="A36" s="68"/>
      <c r="B36" s="166"/>
      <c r="C36" s="167"/>
      <c r="D36" s="256"/>
      <c r="E36" s="157"/>
      <c r="F36" s="241"/>
    </row>
    <row r="37" spans="1:6" ht="12.75">
      <c r="A37" s="159">
        <v>751</v>
      </c>
      <c r="B37" s="160"/>
      <c r="C37" s="161"/>
      <c r="D37" s="162" t="s">
        <v>176</v>
      </c>
      <c r="E37" s="164"/>
      <c r="F37" s="277"/>
    </row>
    <row r="38" spans="1:6" ht="12.75">
      <c r="A38" s="68"/>
      <c r="B38" s="166"/>
      <c r="C38" s="167"/>
      <c r="D38" s="168" t="s">
        <v>177</v>
      </c>
      <c r="E38" s="157"/>
      <c r="F38" s="241"/>
    </row>
    <row r="39" spans="1:6" ht="13.5" thickBot="1">
      <c r="A39" s="123"/>
      <c r="B39" s="170"/>
      <c r="C39" s="171"/>
      <c r="D39" s="172" t="s">
        <v>178</v>
      </c>
      <c r="E39" s="174">
        <f>SUM(E40+E42)</f>
        <v>20021</v>
      </c>
      <c r="F39" s="278">
        <f>SUM(F40+F42)</f>
        <v>5810</v>
      </c>
    </row>
    <row r="40" spans="1:6" ht="25.5">
      <c r="A40" s="176"/>
      <c r="B40" s="155">
        <v>75101</v>
      </c>
      <c r="C40" s="177"/>
      <c r="D40" s="178" t="s">
        <v>209</v>
      </c>
      <c r="E40" s="179">
        <f>SUM(E41)</f>
        <v>1029</v>
      </c>
      <c r="F40" s="273">
        <f>SUM(F41)</f>
        <v>1910</v>
      </c>
    </row>
    <row r="41" spans="1:6" ht="51">
      <c r="A41" s="78"/>
      <c r="B41" s="181"/>
      <c r="C41" s="229">
        <v>201</v>
      </c>
      <c r="D41" s="230" t="s">
        <v>298</v>
      </c>
      <c r="E41" s="149">
        <v>1029</v>
      </c>
      <c r="F41" s="279">
        <v>1910</v>
      </c>
    </row>
    <row r="42" spans="1:6" ht="38.25">
      <c r="A42" s="212"/>
      <c r="B42" s="144">
        <v>75109</v>
      </c>
      <c r="C42" s="144"/>
      <c r="D42" s="87" t="s">
        <v>299</v>
      </c>
      <c r="E42" s="71">
        <f>SUM(E43)</f>
        <v>18992</v>
      </c>
      <c r="F42" s="273">
        <f>SUM(F43)</f>
        <v>3900</v>
      </c>
    </row>
    <row r="43" spans="1:6" ht="51.75" thickBot="1">
      <c r="A43" s="232"/>
      <c r="B43" s="233"/>
      <c r="C43" s="234">
        <v>201</v>
      </c>
      <c r="D43" s="230" t="s">
        <v>298</v>
      </c>
      <c r="E43" s="236">
        <v>18992</v>
      </c>
      <c r="F43" s="280">
        <v>3900</v>
      </c>
    </row>
    <row r="44" spans="1:6" ht="13.5" thickBot="1">
      <c r="A44" s="232"/>
      <c r="B44" s="238"/>
      <c r="C44" s="171"/>
      <c r="D44" s="301"/>
      <c r="E44" s="302"/>
      <c r="F44" s="240"/>
    </row>
    <row r="45" spans="1:6" ht="26.25" thickBot="1">
      <c r="A45" s="137">
        <v>754</v>
      </c>
      <c r="B45" s="298"/>
      <c r="C45" s="299"/>
      <c r="D45" s="140" t="s">
        <v>211</v>
      </c>
      <c r="E45" s="141">
        <f>SUM(E48)</f>
        <v>60</v>
      </c>
      <c r="F45" s="304">
        <f>SUM(F46+F48)</f>
        <v>3100</v>
      </c>
    </row>
    <row r="46" spans="1:6" ht="12.75">
      <c r="A46" s="78"/>
      <c r="B46" s="266">
        <v>75414</v>
      </c>
      <c r="C46" s="252"/>
      <c r="D46" s="296" t="s">
        <v>287</v>
      </c>
      <c r="E46" s="297">
        <v>0</v>
      </c>
      <c r="F46" s="286">
        <f>SUM(F47)</f>
        <v>0</v>
      </c>
    </row>
    <row r="47" spans="1:6" ht="12.75">
      <c r="A47" s="187"/>
      <c r="B47" s="182"/>
      <c r="C47" s="144"/>
      <c r="D47" s="295"/>
      <c r="E47" s="293"/>
      <c r="F47" s="274"/>
    </row>
    <row r="48" spans="1:6" ht="12.75">
      <c r="A48" s="78"/>
      <c r="B48" s="166">
        <v>75416</v>
      </c>
      <c r="C48" s="167"/>
      <c r="D48" s="292" t="s">
        <v>212</v>
      </c>
      <c r="E48" s="157">
        <f>SUM(E49)</f>
        <v>60</v>
      </c>
      <c r="F48" s="294">
        <f>SUM(F49:F50)</f>
        <v>3100</v>
      </c>
    </row>
    <row r="49" spans="1:6" ht="12.75">
      <c r="A49" s="78"/>
      <c r="B49" s="250"/>
      <c r="C49" s="229" t="s">
        <v>213</v>
      </c>
      <c r="D49" s="230" t="s">
        <v>214</v>
      </c>
      <c r="E49" s="149">
        <v>60</v>
      </c>
      <c r="F49" s="328">
        <v>100</v>
      </c>
    </row>
    <row r="50" spans="1:6" ht="25.5">
      <c r="A50" s="78"/>
      <c r="B50" s="250"/>
      <c r="C50" s="229" t="s">
        <v>270</v>
      </c>
      <c r="D50" s="230" t="s">
        <v>271</v>
      </c>
      <c r="E50" s="149">
        <v>0</v>
      </c>
      <c r="F50" s="328">
        <v>3000</v>
      </c>
    </row>
    <row r="51" spans="1:6" ht="13.5" thickBot="1">
      <c r="A51" s="60"/>
      <c r="B51" s="250"/>
      <c r="C51" s="229"/>
      <c r="D51" s="230"/>
      <c r="E51" s="149"/>
      <c r="F51" s="328"/>
    </row>
    <row r="52" spans="1:6" ht="39" thickBot="1">
      <c r="A52" s="137">
        <v>756</v>
      </c>
      <c r="B52" s="298"/>
      <c r="C52" s="139"/>
      <c r="D52" s="140" t="s">
        <v>215</v>
      </c>
      <c r="E52" s="141">
        <f>SUM(E54+E58+E64+E76+E82+E85)</f>
        <v>10029864</v>
      </c>
      <c r="F52" s="275">
        <f>SUM(F54+F58+F64+F76+F82+F85)</f>
        <v>10194867</v>
      </c>
    </row>
    <row r="53" spans="1:6" ht="13.5" thickBot="1">
      <c r="A53" s="159"/>
      <c r="B53" s="202"/>
      <c r="C53" s="260"/>
      <c r="D53" s="365"/>
      <c r="E53" s="366"/>
      <c r="F53" s="367"/>
    </row>
    <row r="54" spans="1:6" ht="25.5">
      <c r="A54" s="159"/>
      <c r="B54" s="247">
        <v>75601</v>
      </c>
      <c r="C54" s="182"/>
      <c r="D54" s="87" t="s">
        <v>216</v>
      </c>
      <c r="E54" s="71">
        <f>SUM(E55+E56)</f>
        <v>20895</v>
      </c>
      <c r="F54" s="273">
        <f>SUM(F55+F56)</f>
        <v>27067</v>
      </c>
    </row>
    <row r="55" spans="1:6" ht="25.5">
      <c r="A55" s="68"/>
      <c r="B55" s="166"/>
      <c r="C55" s="144" t="s">
        <v>217</v>
      </c>
      <c r="D55" s="87" t="s">
        <v>218</v>
      </c>
      <c r="E55" s="71">
        <v>20595</v>
      </c>
      <c r="F55" s="273">
        <v>27067</v>
      </c>
    </row>
    <row r="56" spans="1:6" ht="25.5">
      <c r="A56" s="68"/>
      <c r="B56" s="166"/>
      <c r="C56" s="144" t="s">
        <v>219</v>
      </c>
      <c r="D56" s="87" t="s">
        <v>220</v>
      </c>
      <c r="E56" s="71">
        <v>300</v>
      </c>
      <c r="F56" s="273">
        <v>0</v>
      </c>
    </row>
    <row r="57" spans="1:6" ht="12.75">
      <c r="A57" s="68"/>
      <c r="B57" s="166"/>
      <c r="C57" s="144"/>
      <c r="D57" s="87"/>
      <c r="E57" s="71"/>
      <c r="F57" s="273"/>
    </row>
    <row r="58" spans="1:6" ht="51">
      <c r="A58" s="68"/>
      <c r="B58" s="247">
        <v>75615</v>
      </c>
      <c r="C58" s="144"/>
      <c r="D58" s="87" t="s">
        <v>300</v>
      </c>
      <c r="E58" s="71">
        <f>SUM(E59+E60+E61+E62)</f>
        <v>7676020</v>
      </c>
      <c r="F58" s="273">
        <f>SUM(F59+F60+F61+F62)</f>
        <v>7838263</v>
      </c>
    </row>
    <row r="59" spans="1:6" ht="12.75">
      <c r="A59" s="68"/>
      <c r="B59" s="247"/>
      <c r="C59" s="144" t="s">
        <v>222</v>
      </c>
      <c r="D59" s="87" t="s">
        <v>223</v>
      </c>
      <c r="E59" s="71">
        <v>7535222</v>
      </c>
      <c r="F59" s="273">
        <v>7810263</v>
      </c>
    </row>
    <row r="60" spans="1:6" ht="12.75">
      <c r="A60" s="68"/>
      <c r="B60" s="247"/>
      <c r="C60" s="144" t="s">
        <v>224</v>
      </c>
      <c r="D60" s="87" t="s">
        <v>225</v>
      </c>
      <c r="E60" s="71">
        <v>4480</v>
      </c>
      <c r="F60" s="274">
        <v>4500</v>
      </c>
    </row>
    <row r="61" spans="1:6" ht="12.75">
      <c r="A61" s="68"/>
      <c r="B61" s="166"/>
      <c r="C61" s="144" t="s">
        <v>226</v>
      </c>
      <c r="D61" s="87" t="s">
        <v>227</v>
      </c>
      <c r="E61" s="71">
        <v>3212</v>
      </c>
      <c r="F61" s="273">
        <v>3500</v>
      </c>
    </row>
    <row r="62" spans="1:6" ht="25.5">
      <c r="A62" s="183"/>
      <c r="B62" s="248"/>
      <c r="C62" s="155" t="s">
        <v>219</v>
      </c>
      <c r="D62" s="153" t="s">
        <v>301</v>
      </c>
      <c r="E62" s="71">
        <v>133106</v>
      </c>
      <c r="F62" s="281">
        <v>20000</v>
      </c>
    </row>
    <row r="63" spans="1:6" ht="12.75">
      <c r="A63" s="183"/>
      <c r="B63" s="250"/>
      <c r="C63" s="147"/>
      <c r="D63" s="153"/>
      <c r="E63" s="71"/>
      <c r="F63" s="376"/>
    </row>
    <row r="64" spans="1:6" ht="51">
      <c r="A64" s="183"/>
      <c r="B64" s="250">
        <v>75616</v>
      </c>
      <c r="C64" s="229"/>
      <c r="D64" s="87" t="s">
        <v>228</v>
      </c>
      <c r="E64" s="71">
        <f>SUM(E65+E66+E67+E68+E69+E70+E71+E72+E73+E74)</f>
        <v>893828</v>
      </c>
      <c r="F64" s="282">
        <f>SUM(F65+F66+F67+F68+F69+F70+F71+F72+F73+F74)</f>
        <v>683032</v>
      </c>
    </row>
    <row r="65" spans="1:6" ht="12.75">
      <c r="A65" s="183"/>
      <c r="B65" s="247"/>
      <c r="C65" s="144" t="s">
        <v>222</v>
      </c>
      <c r="D65" s="87" t="s">
        <v>223</v>
      </c>
      <c r="E65" s="71">
        <v>661195</v>
      </c>
      <c r="F65" s="273">
        <v>474532</v>
      </c>
    </row>
    <row r="66" spans="1:6" ht="12.75">
      <c r="A66" s="68"/>
      <c r="B66" s="166"/>
      <c r="C66" s="252" t="s">
        <v>229</v>
      </c>
      <c r="D66" s="87" t="s">
        <v>230</v>
      </c>
      <c r="E66" s="71">
        <v>58646</v>
      </c>
      <c r="F66" s="273">
        <v>60000</v>
      </c>
    </row>
    <row r="67" spans="1:6" ht="12.75">
      <c r="A67" s="68"/>
      <c r="B67" s="166"/>
      <c r="C67" s="144" t="s">
        <v>231</v>
      </c>
      <c r="D67" s="87" t="s">
        <v>232</v>
      </c>
      <c r="E67" s="71">
        <v>8353</v>
      </c>
      <c r="F67" s="273">
        <v>10000</v>
      </c>
    </row>
    <row r="68" spans="1:6" ht="12.75">
      <c r="A68" s="68"/>
      <c r="B68" s="166"/>
      <c r="C68" s="144" t="s">
        <v>224</v>
      </c>
      <c r="D68" s="87" t="s">
        <v>225</v>
      </c>
      <c r="E68" s="71">
        <v>50355</v>
      </c>
      <c r="F68" s="273">
        <v>40500</v>
      </c>
    </row>
    <row r="69" spans="1:6" ht="12.75">
      <c r="A69" s="68"/>
      <c r="B69" s="166"/>
      <c r="C69" s="155" t="s">
        <v>233</v>
      </c>
      <c r="D69" s="153" t="s">
        <v>234</v>
      </c>
      <c r="E69" s="71">
        <v>16687</v>
      </c>
      <c r="F69" s="273">
        <v>17000</v>
      </c>
    </row>
    <row r="70" spans="1:6" ht="12.75">
      <c r="A70" s="68"/>
      <c r="B70" s="166"/>
      <c r="C70" s="155" t="s">
        <v>235</v>
      </c>
      <c r="D70" s="153" t="s">
        <v>236</v>
      </c>
      <c r="E70" s="71">
        <v>1472</v>
      </c>
      <c r="F70" s="273">
        <v>2000</v>
      </c>
    </row>
    <row r="71" spans="1:6" ht="12.75">
      <c r="A71" s="68"/>
      <c r="B71" s="166"/>
      <c r="C71" s="144" t="s">
        <v>237</v>
      </c>
      <c r="D71" s="87" t="s">
        <v>238</v>
      </c>
      <c r="E71" s="71">
        <v>30480</v>
      </c>
      <c r="F71" s="273">
        <v>25000</v>
      </c>
    </row>
    <row r="72" spans="1:6" ht="25.5">
      <c r="A72" s="68"/>
      <c r="B72" s="166"/>
      <c r="C72" s="144" t="s">
        <v>239</v>
      </c>
      <c r="D72" s="87" t="s">
        <v>240</v>
      </c>
      <c r="E72" s="71">
        <v>6646</v>
      </c>
      <c r="F72" s="273">
        <v>5000</v>
      </c>
    </row>
    <row r="73" spans="1:6" ht="12.75">
      <c r="A73" s="176"/>
      <c r="B73" s="167"/>
      <c r="C73" s="144" t="s">
        <v>226</v>
      </c>
      <c r="D73" s="87" t="s">
        <v>241</v>
      </c>
      <c r="E73" s="71">
        <v>46983</v>
      </c>
      <c r="F73" s="273">
        <v>48000</v>
      </c>
    </row>
    <row r="74" spans="1:6" ht="25.5">
      <c r="A74" s="158"/>
      <c r="B74" s="166"/>
      <c r="C74" s="144" t="s">
        <v>219</v>
      </c>
      <c r="D74" s="156" t="s">
        <v>220</v>
      </c>
      <c r="E74" s="71">
        <v>13011</v>
      </c>
      <c r="F74" s="273">
        <v>1000</v>
      </c>
    </row>
    <row r="75" spans="1:6" ht="12.75">
      <c r="A75" s="68"/>
      <c r="B75" s="166"/>
      <c r="C75" s="144"/>
      <c r="D75" s="156"/>
      <c r="E75" s="71"/>
      <c r="F75" s="273"/>
    </row>
    <row r="76" spans="1:6" ht="38.25">
      <c r="A76" s="68"/>
      <c r="B76" s="248">
        <v>75618</v>
      </c>
      <c r="C76" s="144"/>
      <c r="D76" s="87" t="s">
        <v>242</v>
      </c>
      <c r="E76" s="71">
        <f>SUM(E77:E80)</f>
        <v>34393</v>
      </c>
      <c r="F76" s="273">
        <f>SUM(F77:F80)</f>
        <v>104000</v>
      </c>
    </row>
    <row r="77" spans="1:6" ht="12.75">
      <c r="A77" s="68"/>
      <c r="B77" s="166"/>
      <c r="C77" s="155" t="s">
        <v>243</v>
      </c>
      <c r="D77" s="153" t="s">
        <v>244</v>
      </c>
      <c r="E77" s="71">
        <v>30280</v>
      </c>
      <c r="F77" s="273">
        <v>25000</v>
      </c>
    </row>
    <row r="78" spans="1:6" ht="12.75">
      <c r="A78" s="68"/>
      <c r="B78" s="166"/>
      <c r="C78" s="144" t="s">
        <v>264</v>
      </c>
      <c r="D78" s="87" t="s">
        <v>265</v>
      </c>
      <c r="E78" s="71">
        <v>0</v>
      </c>
      <c r="F78" s="273">
        <v>75000</v>
      </c>
    </row>
    <row r="79" spans="1:6" ht="25.5">
      <c r="A79" s="68"/>
      <c r="B79" s="166"/>
      <c r="C79" s="152" t="s">
        <v>219</v>
      </c>
      <c r="D79" s="156" t="s">
        <v>220</v>
      </c>
      <c r="E79" s="179">
        <v>48</v>
      </c>
      <c r="F79" s="286">
        <v>0</v>
      </c>
    </row>
    <row r="80" spans="1:6" ht="12.75">
      <c r="A80" s="68"/>
      <c r="B80" s="166"/>
      <c r="C80" s="155" t="s">
        <v>206</v>
      </c>
      <c r="D80" s="87" t="s">
        <v>207</v>
      </c>
      <c r="E80" s="71">
        <v>4065</v>
      </c>
      <c r="F80" s="274">
        <f>SUM(F82)</f>
        <v>4000</v>
      </c>
    </row>
    <row r="81" spans="1:6" ht="12.75">
      <c r="A81" s="68"/>
      <c r="B81" s="166"/>
      <c r="C81" s="155"/>
      <c r="D81" s="153"/>
      <c r="E81" s="71"/>
      <c r="F81" s="274"/>
    </row>
    <row r="82" spans="1:6" ht="12.75">
      <c r="A82" s="68"/>
      <c r="B82" s="247">
        <v>75619</v>
      </c>
      <c r="C82" s="155"/>
      <c r="D82" s="153" t="s">
        <v>245</v>
      </c>
      <c r="E82" s="71">
        <f>SUM(E83)</f>
        <v>4356</v>
      </c>
      <c r="F82" s="287">
        <f>SUM(F83)</f>
        <v>4000</v>
      </c>
    </row>
    <row r="83" spans="1:6" ht="12.75">
      <c r="A83" s="68"/>
      <c r="B83" s="166"/>
      <c r="C83" s="155" t="s">
        <v>246</v>
      </c>
      <c r="D83" s="153" t="s">
        <v>247</v>
      </c>
      <c r="E83" s="71">
        <v>4356</v>
      </c>
      <c r="F83" s="273">
        <v>4000</v>
      </c>
    </row>
    <row r="84" spans="1:6" ht="12.75">
      <c r="A84" s="68"/>
      <c r="B84" s="166"/>
      <c r="C84" s="155"/>
      <c r="D84" s="153"/>
      <c r="E84" s="71"/>
      <c r="F84" s="273"/>
    </row>
    <row r="85" spans="1:6" ht="25.5">
      <c r="A85" s="68"/>
      <c r="B85" s="247">
        <v>75621</v>
      </c>
      <c r="C85" s="155"/>
      <c r="D85" s="153" t="s">
        <v>248</v>
      </c>
      <c r="E85" s="71">
        <f>SUM(E86+E87)</f>
        <v>1400372</v>
      </c>
      <c r="F85" s="273">
        <f>SUM(F86+F87)</f>
        <v>1538505</v>
      </c>
    </row>
    <row r="86" spans="1:6" ht="12.75">
      <c r="A86" s="68"/>
      <c r="B86" s="166"/>
      <c r="C86" s="144" t="s">
        <v>249</v>
      </c>
      <c r="D86" s="87" t="s">
        <v>250</v>
      </c>
      <c r="E86" s="71">
        <v>1398790</v>
      </c>
      <c r="F86" s="273">
        <v>1536505</v>
      </c>
    </row>
    <row r="87" spans="1:6" ht="12.75">
      <c r="A87" s="68"/>
      <c r="B87" s="166"/>
      <c r="C87" s="144" t="s">
        <v>251</v>
      </c>
      <c r="D87" s="87" t="s">
        <v>252</v>
      </c>
      <c r="E87" s="71">
        <v>1582</v>
      </c>
      <c r="F87" s="273">
        <v>2000</v>
      </c>
    </row>
    <row r="88" spans="1:6" ht="13.5" thickBot="1">
      <c r="A88" s="254"/>
      <c r="B88" s="229"/>
      <c r="C88" s="167"/>
      <c r="D88" s="292"/>
      <c r="E88" s="157"/>
      <c r="F88" s="303"/>
    </row>
    <row r="89" spans="1:6" ht="13.5" thickBot="1">
      <c r="A89" s="137">
        <v>758</v>
      </c>
      <c r="B89" s="193"/>
      <c r="C89" s="305"/>
      <c r="D89" s="140" t="s">
        <v>84</v>
      </c>
      <c r="E89" s="141">
        <f>SUM(E91+E95+E98+E100)</f>
        <v>2301442</v>
      </c>
      <c r="F89" s="275">
        <f>SUM(F91+F94+F97+F100)</f>
        <v>2430985</v>
      </c>
    </row>
    <row r="90" spans="1:6" ht="12.75">
      <c r="A90" s="78"/>
      <c r="B90" s="181"/>
      <c r="C90" s="375"/>
      <c r="D90" s="365"/>
      <c r="E90" s="366"/>
      <c r="F90" s="367"/>
    </row>
    <row r="91" spans="1:6" ht="12.75">
      <c r="A91" s="68"/>
      <c r="B91" s="155">
        <v>75801</v>
      </c>
      <c r="C91" s="144"/>
      <c r="D91" s="87" t="s">
        <v>253</v>
      </c>
      <c r="E91" s="71">
        <f>SUM(E92)</f>
        <v>2062439</v>
      </c>
      <c r="F91" s="273">
        <f>SUM(F92)</f>
        <v>2261033</v>
      </c>
    </row>
    <row r="92" spans="1:6" ht="12.75">
      <c r="A92" s="68"/>
      <c r="B92" s="146"/>
      <c r="C92" s="144">
        <v>292</v>
      </c>
      <c r="D92" s="87" t="s">
        <v>254</v>
      </c>
      <c r="E92" s="71">
        <v>2062439</v>
      </c>
      <c r="F92" s="273">
        <v>2261033</v>
      </c>
    </row>
    <row r="93" spans="1:6" ht="12.75">
      <c r="A93" s="68"/>
      <c r="B93" s="146"/>
      <c r="C93" s="144"/>
      <c r="D93" s="87"/>
      <c r="E93" s="71"/>
      <c r="F93" s="273"/>
    </row>
    <row r="94" spans="1:6" ht="12.75">
      <c r="A94" s="68"/>
      <c r="B94" s="155">
        <v>75802</v>
      </c>
      <c r="C94" s="144"/>
      <c r="D94" s="87" t="s">
        <v>255</v>
      </c>
      <c r="E94" s="71">
        <f>SUM(E95)</f>
        <v>3280</v>
      </c>
      <c r="F94" s="273">
        <f>SUM(F95)</f>
        <v>4391</v>
      </c>
    </row>
    <row r="95" spans="1:6" ht="12.75">
      <c r="A95" s="68"/>
      <c r="B95" s="52"/>
      <c r="C95" s="144">
        <v>292</v>
      </c>
      <c r="D95" s="87" t="s">
        <v>254</v>
      </c>
      <c r="E95" s="71">
        <v>3280</v>
      </c>
      <c r="F95" s="273">
        <v>4391</v>
      </c>
    </row>
    <row r="96" spans="1:6" ht="12.75">
      <c r="A96" s="68"/>
      <c r="B96" s="52"/>
      <c r="C96" s="144"/>
      <c r="D96" s="87"/>
      <c r="E96" s="71"/>
      <c r="F96" s="273"/>
    </row>
    <row r="97" spans="1:6" ht="12.75">
      <c r="A97" s="68"/>
      <c r="B97" s="155">
        <v>75805</v>
      </c>
      <c r="C97" s="144"/>
      <c r="D97" s="87" t="s">
        <v>256</v>
      </c>
      <c r="E97" s="71">
        <f>SUM(E98)</f>
        <v>232484</v>
      </c>
      <c r="F97" s="273">
        <f>SUM(F98)</f>
        <v>162561</v>
      </c>
    </row>
    <row r="98" spans="1:6" ht="12.75">
      <c r="A98" s="68"/>
      <c r="B98" s="146"/>
      <c r="C98" s="144">
        <v>292</v>
      </c>
      <c r="D98" s="87" t="s">
        <v>254</v>
      </c>
      <c r="E98" s="71">
        <v>232484</v>
      </c>
      <c r="F98" s="273">
        <v>162561</v>
      </c>
    </row>
    <row r="99" spans="1:6" ht="12.75">
      <c r="A99" s="68"/>
      <c r="B99" s="146"/>
      <c r="C99" s="144"/>
      <c r="D99" s="87"/>
      <c r="E99" s="71"/>
      <c r="F99" s="273"/>
    </row>
    <row r="100" spans="1:6" ht="12.75">
      <c r="A100" s="68"/>
      <c r="B100" s="155">
        <v>75814</v>
      </c>
      <c r="C100" s="144"/>
      <c r="D100" s="87" t="s">
        <v>257</v>
      </c>
      <c r="E100" s="71">
        <v>3239</v>
      </c>
      <c r="F100" s="273">
        <f>SUM(F101+F102+F103+F104)</f>
        <v>3000</v>
      </c>
    </row>
    <row r="101" spans="1:6" ht="12.75">
      <c r="A101" s="158"/>
      <c r="B101" s="252"/>
      <c r="C101" s="144" t="s">
        <v>233</v>
      </c>
      <c r="D101" s="153" t="s">
        <v>234</v>
      </c>
      <c r="E101" s="71">
        <v>-2035</v>
      </c>
      <c r="F101" s="274">
        <v>0</v>
      </c>
    </row>
    <row r="102" spans="1:6" ht="25.5">
      <c r="A102" s="68"/>
      <c r="B102" s="146"/>
      <c r="C102" s="144" t="s">
        <v>219</v>
      </c>
      <c r="D102" s="87" t="s">
        <v>220</v>
      </c>
      <c r="E102" s="71">
        <v>-105</v>
      </c>
      <c r="F102" s="274">
        <v>0</v>
      </c>
    </row>
    <row r="103" spans="1:6" ht="12.75">
      <c r="A103" s="68"/>
      <c r="B103" s="146"/>
      <c r="C103" s="144" t="s">
        <v>258</v>
      </c>
      <c r="D103" s="87" t="s">
        <v>42</v>
      </c>
      <c r="E103" s="71">
        <v>4635</v>
      </c>
      <c r="F103" s="274">
        <v>3000</v>
      </c>
    </row>
    <row r="104" spans="1:6" ht="12.75">
      <c r="A104" s="68"/>
      <c r="B104" s="146"/>
      <c r="C104" s="144" t="s">
        <v>202</v>
      </c>
      <c r="D104" s="87" t="s">
        <v>203</v>
      </c>
      <c r="E104" s="71">
        <v>744</v>
      </c>
      <c r="F104" s="273">
        <v>0</v>
      </c>
    </row>
    <row r="105" spans="1:6" ht="13.5" thickBot="1">
      <c r="A105" s="68"/>
      <c r="B105" s="146"/>
      <c r="C105" s="229"/>
      <c r="D105" s="230"/>
      <c r="E105" s="149"/>
      <c r="F105" s="279"/>
    </row>
    <row r="106" spans="1:6" ht="13.5" thickBot="1">
      <c r="A106" s="201">
        <v>801</v>
      </c>
      <c r="B106" s="265"/>
      <c r="C106" s="139"/>
      <c r="D106" s="140" t="s">
        <v>259</v>
      </c>
      <c r="E106" s="141">
        <f>SUM(E108+E112+E115+E118)</f>
        <v>144851</v>
      </c>
      <c r="F106" s="283">
        <f>SUM(F108+F112+F115+F118)</f>
        <v>11695</v>
      </c>
    </row>
    <row r="107" spans="1:6" ht="12.75">
      <c r="A107" s="212"/>
      <c r="B107" s="202"/>
      <c r="C107" s="260"/>
      <c r="D107" s="365"/>
      <c r="E107" s="366"/>
      <c r="F107" s="374"/>
    </row>
    <row r="108" spans="1:6" ht="12.75">
      <c r="A108" s="60"/>
      <c r="B108" s="144">
        <v>80101</v>
      </c>
      <c r="C108" s="144"/>
      <c r="D108" s="87" t="s">
        <v>260</v>
      </c>
      <c r="E108" s="71">
        <f>SUM(E109+E110)</f>
        <v>20062</v>
      </c>
      <c r="F108" s="306">
        <f>SUM(F109+F110)</f>
        <v>11695</v>
      </c>
    </row>
    <row r="109" spans="1:6" ht="51">
      <c r="A109" s="212"/>
      <c r="B109" s="144"/>
      <c r="C109" s="144">
        <v>201</v>
      </c>
      <c r="D109" s="230" t="s">
        <v>298</v>
      </c>
      <c r="E109" s="71">
        <v>1875</v>
      </c>
      <c r="F109" s="274">
        <v>0</v>
      </c>
    </row>
    <row r="110" spans="1:6" ht="25.5">
      <c r="A110" s="78"/>
      <c r="B110" s="155"/>
      <c r="C110" s="144">
        <v>203</v>
      </c>
      <c r="D110" s="87" t="s">
        <v>262</v>
      </c>
      <c r="E110" s="71">
        <v>18187</v>
      </c>
      <c r="F110" s="274">
        <v>11695</v>
      </c>
    </row>
    <row r="111" spans="1:6" ht="12.75">
      <c r="A111" s="78"/>
      <c r="B111" s="155"/>
      <c r="C111" s="144"/>
      <c r="D111" s="87"/>
      <c r="E111" s="71"/>
      <c r="F111" s="274"/>
    </row>
    <row r="112" spans="1:6" ht="12.75">
      <c r="A112" s="78"/>
      <c r="B112" s="155">
        <v>80110</v>
      </c>
      <c r="C112" s="144"/>
      <c r="D112" s="87" t="s">
        <v>95</v>
      </c>
      <c r="E112" s="71">
        <f>SUM(E113)</f>
        <v>8200</v>
      </c>
      <c r="F112" s="274">
        <v>0</v>
      </c>
    </row>
    <row r="113" spans="1:6" ht="25.5">
      <c r="A113" s="78"/>
      <c r="B113" s="155"/>
      <c r="C113" s="144">
        <v>203</v>
      </c>
      <c r="D113" s="87" t="s">
        <v>262</v>
      </c>
      <c r="E113" s="71">
        <v>8200</v>
      </c>
      <c r="F113" s="274">
        <v>0</v>
      </c>
    </row>
    <row r="114" spans="1:6" ht="12.75">
      <c r="A114" s="78"/>
      <c r="B114" s="155"/>
      <c r="C114" s="144"/>
      <c r="D114" s="87"/>
      <c r="E114" s="71"/>
      <c r="F114" s="274"/>
    </row>
    <row r="115" spans="1:6" ht="12.75">
      <c r="A115" s="78"/>
      <c r="B115" s="155">
        <v>80120</v>
      </c>
      <c r="C115" s="144"/>
      <c r="D115" s="87" t="s">
        <v>100</v>
      </c>
      <c r="E115" s="71">
        <f>SUM(E116)</f>
        <v>9062</v>
      </c>
      <c r="F115" s="274">
        <v>0</v>
      </c>
    </row>
    <row r="116" spans="1:6" ht="25.5">
      <c r="A116" s="78"/>
      <c r="B116" s="155"/>
      <c r="C116" s="144">
        <v>203</v>
      </c>
      <c r="D116" s="87" t="s">
        <v>262</v>
      </c>
      <c r="E116" s="71">
        <v>9062</v>
      </c>
      <c r="F116" s="274">
        <v>0</v>
      </c>
    </row>
    <row r="117" spans="1:6" ht="12.75">
      <c r="A117" s="78"/>
      <c r="B117" s="155"/>
      <c r="C117" s="144"/>
      <c r="D117" s="87"/>
      <c r="E117" s="71"/>
      <c r="F117" s="274"/>
    </row>
    <row r="118" spans="1:6" ht="12.75">
      <c r="A118" s="68"/>
      <c r="B118" s="155">
        <v>80195</v>
      </c>
      <c r="C118" s="144"/>
      <c r="D118" s="87" t="s">
        <v>117</v>
      </c>
      <c r="E118" s="71">
        <f>SUM(E119+E120)</f>
        <v>107527</v>
      </c>
      <c r="F118" s="274">
        <v>0</v>
      </c>
    </row>
    <row r="119" spans="1:6" ht="25.5">
      <c r="A119" s="68"/>
      <c r="B119" s="146"/>
      <c r="C119" s="144">
        <v>629</v>
      </c>
      <c r="D119" s="87" t="s">
        <v>263</v>
      </c>
      <c r="E119" s="71">
        <v>89026</v>
      </c>
      <c r="F119" s="274">
        <v>0</v>
      </c>
    </row>
    <row r="120" spans="1:6" ht="25.5">
      <c r="A120" s="68"/>
      <c r="B120" s="146"/>
      <c r="C120" s="144">
        <v>203</v>
      </c>
      <c r="D120" s="87" t="s">
        <v>262</v>
      </c>
      <c r="E120" s="71">
        <v>18501</v>
      </c>
      <c r="F120" s="274">
        <v>0</v>
      </c>
    </row>
    <row r="121" spans="1:6" ht="13.5" thickBot="1">
      <c r="A121" s="68"/>
      <c r="B121" s="146"/>
      <c r="C121" s="167"/>
      <c r="D121" s="292"/>
      <c r="E121" s="157"/>
      <c r="F121" s="300"/>
    </row>
    <row r="122" spans="1:6" ht="13.5" thickBot="1">
      <c r="A122" s="137">
        <v>851</v>
      </c>
      <c r="B122" s="138"/>
      <c r="C122" s="139"/>
      <c r="D122" s="140" t="s">
        <v>104</v>
      </c>
      <c r="E122" s="141">
        <f>SUM(E124)</f>
        <v>65696</v>
      </c>
      <c r="F122" s="275">
        <f>SUM(F124)</f>
        <v>0</v>
      </c>
    </row>
    <row r="123" spans="1:6" ht="12.75">
      <c r="A123" s="78"/>
      <c r="B123" s="181"/>
      <c r="C123" s="260"/>
      <c r="D123" s="365"/>
      <c r="E123" s="366"/>
      <c r="F123" s="367"/>
    </row>
    <row r="124" spans="1:6" ht="12.75">
      <c r="A124" s="68"/>
      <c r="B124" s="144">
        <v>85154</v>
      </c>
      <c r="C124" s="144"/>
      <c r="D124" s="87" t="s">
        <v>106</v>
      </c>
      <c r="E124" s="71">
        <f>SUM(E125)</f>
        <v>65696</v>
      </c>
      <c r="F124" s="273">
        <f>SUM(F125)</f>
        <v>0</v>
      </c>
    </row>
    <row r="125" spans="1:6" ht="12.75">
      <c r="A125" s="68"/>
      <c r="B125" s="181"/>
      <c r="C125" s="147" t="s">
        <v>264</v>
      </c>
      <c r="D125" s="148" t="s">
        <v>265</v>
      </c>
      <c r="E125" s="149">
        <v>65696</v>
      </c>
      <c r="F125" s="279">
        <v>0</v>
      </c>
    </row>
    <row r="126" spans="1:6" ht="13.5" thickBot="1">
      <c r="A126" s="327"/>
      <c r="B126" s="307"/>
      <c r="C126" s="147"/>
      <c r="D126" s="148"/>
      <c r="E126" s="149"/>
      <c r="F126" s="279"/>
    </row>
    <row r="127" spans="1:6" ht="13.5" thickBot="1">
      <c r="A127" s="186">
        <v>853</v>
      </c>
      <c r="B127" s="138"/>
      <c r="C127" s="139"/>
      <c r="D127" s="140" t="s">
        <v>181</v>
      </c>
      <c r="E127" s="141">
        <f>SUM(E129+E133+E136+E139+E142+E146+E149)</f>
        <v>721649</v>
      </c>
      <c r="F127" s="275">
        <f>SUM(F133+F136+F139+F142+F146+F149)</f>
        <v>574514</v>
      </c>
    </row>
    <row r="128" spans="1:6" ht="12.75">
      <c r="A128" s="372"/>
      <c r="B128" s="181"/>
      <c r="C128" s="181"/>
      <c r="D128" s="373"/>
      <c r="E128" s="366"/>
      <c r="F128" s="367"/>
    </row>
    <row r="129" spans="1:6" ht="38.25">
      <c r="A129" s="187"/>
      <c r="B129" s="144">
        <v>85313</v>
      </c>
      <c r="C129" s="155"/>
      <c r="D129" s="188" t="s">
        <v>182</v>
      </c>
      <c r="E129" s="71">
        <f>SUM(E130)</f>
        <v>18950</v>
      </c>
      <c r="F129" s="273">
        <f>SUM(F130)</f>
        <v>11808</v>
      </c>
    </row>
    <row r="130" spans="1:6" ht="51">
      <c r="A130" s="187"/>
      <c r="B130" s="155"/>
      <c r="C130" s="155">
        <v>201</v>
      </c>
      <c r="D130" s="230" t="s">
        <v>298</v>
      </c>
      <c r="E130" s="71">
        <v>18950</v>
      </c>
      <c r="F130" s="273">
        <v>11808</v>
      </c>
    </row>
    <row r="131" spans="1:6" ht="12.75">
      <c r="A131" s="60"/>
      <c r="B131" s="166"/>
      <c r="C131" s="166"/>
      <c r="D131" s="256"/>
      <c r="E131" s="105"/>
      <c r="F131" s="241"/>
    </row>
    <row r="132" spans="1:6" ht="12.75">
      <c r="A132" s="254"/>
      <c r="B132" s="255">
        <v>85314</v>
      </c>
      <c r="C132" s="255"/>
      <c r="D132" s="256" t="s">
        <v>183</v>
      </c>
      <c r="E132" s="257"/>
      <c r="F132" s="241"/>
    </row>
    <row r="133" spans="1:6" ht="12.75">
      <c r="A133" s="158"/>
      <c r="B133" s="255"/>
      <c r="C133" s="255"/>
      <c r="D133" s="256" t="s">
        <v>184</v>
      </c>
      <c r="E133" s="105">
        <f>SUM(E134)</f>
        <v>481370</v>
      </c>
      <c r="F133" s="241">
        <f>SUM(F134)</f>
        <v>410254</v>
      </c>
    </row>
    <row r="134" spans="1:6" ht="51">
      <c r="A134" s="183"/>
      <c r="B134" s="155"/>
      <c r="C134" s="144">
        <v>201</v>
      </c>
      <c r="D134" s="87" t="s">
        <v>204</v>
      </c>
      <c r="E134" s="71">
        <v>481370</v>
      </c>
      <c r="F134" s="273">
        <v>410254</v>
      </c>
    </row>
    <row r="135" spans="1:6" ht="12.75">
      <c r="A135" s="183"/>
      <c r="B135" s="155"/>
      <c r="C135" s="144"/>
      <c r="D135" s="87"/>
      <c r="E135" s="71"/>
      <c r="F135" s="273"/>
    </row>
    <row r="136" spans="1:6" ht="12.75">
      <c r="A136" s="183"/>
      <c r="B136" s="144">
        <v>85315</v>
      </c>
      <c r="C136" s="144"/>
      <c r="D136" s="87" t="s">
        <v>111</v>
      </c>
      <c r="E136" s="71">
        <f>SUM(E137)</f>
        <v>45015</v>
      </c>
      <c r="F136" s="273">
        <f>SUM(F137)</f>
        <v>0</v>
      </c>
    </row>
    <row r="137" spans="1:6" ht="38.25">
      <c r="A137" s="183"/>
      <c r="B137" s="144"/>
      <c r="C137" s="144">
        <v>203</v>
      </c>
      <c r="D137" s="87" t="s">
        <v>267</v>
      </c>
      <c r="E137" s="71">
        <v>45015</v>
      </c>
      <c r="F137" s="273">
        <v>0</v>
      </c>
    </row>
    <row r="138" spans="1:6" ht="12.75">
      <c r="A138" s="68"/>
      <c r="B138" s="252"/>
      <c r="C138" s="252"/>
      <c r="D138" s="258"/>
      <c r="E138" s="179"/>
      <c r="F138" s="282"/>
    </row>
    <row r="139" spans="1:6" ht="25.5">
      <c r="A139" s="68"/>
      <c r="B139" s="252">
        <v>85316</v>
      </c>
      <c r="C139" s="252"/>
      <c r="D139" s="258" t="s">
        <v>281</v>
      </c>
      <c r="E139" s="179">
        <f>SUM(E140)</f>
        <v>73499</v>
      </c>
      <c r="F139" s="282">
        <f>SUM(F140)</f>
        <v>82580</v>
      </c>
    </row>
    <row r="140" spans="1:6" ht="51">
      <c r="A140" s="68"/>
      <c r="B140" s="144"/>
      <c r="C140" s="144">
        <v>201</v>
      </c>
      <c r="D140" s="230" t="s">
        <v>298</v>
      </c>
      <c r="E140" s="71">
        <v>73499</v>
      </c>
      <c r="F140" s="273">
        <v>82580</v>
      </c>
    </row>
    <row r="141" spans="1:6" ht="12.75">
      <c r="A141" s="68"/>
      <c r="B141" s="144"/>
      <c r="C141" s="144"/>
      <c r="D141" s="230"/>
      <c r="E141" s="71"/>
      <c r="F141" s="273"/>
    </row>
    <row r="142" spans="1:6" ht="12.75">
      <c r="A142" s="158"/>
      <c r="B142" s="144">
        <v>85319</v>
      </c>
      <c r="C142" s="144"/>
      <c r="D142" s="87" t="s">
        <v>113</v>
      </c>
      <c r="E142" s="71">
        <f>SUM(E143)</f>
        <v>67000</v>
      </c>
      <c r="F142" s="273">
        <f>SUM(F143+F144)</f>
        <v>74680</v>
      </c>
    </row>
    <row r="143" spans="1:6" ht="51">
      <c r="A143" s="68"/>
      <c r="B143" s="146"/>
      <c r="C143" s="146">
        <v>201</v>
      </c>
      <c r="D143" s="230" t="s">
        <v>298</v>
      </c>
      <c r="E143" s="157">
        <v>67000</v>
      </c>
      <c r="F143" s="279">
        <v>69680</v>
      </c>
    </row>
    <row r="144" spans="1:6" ht="51">
      <c r="A144" s="68"/>
      <c r="B144" s="144"/>
      <c r="C144" s="144">
        <v>631</v>
      </c>
      <c r="D144" s="87" t="s">
        <v>284</v>
      </c>
      <c r="E144" s="71">
        <v>0</v>
      </c>
      <c r="F144" s="273">
        <v>5000</v>
      </c>
    </row>
    <row r="145" spans="1:6" ht="12.75">
      <c r="A145" s="68"/>
      <c r="B145" s="144"/>
      <c r="C145" s="144"/>
      <c r="D145" s="87"/>
      <c r="E145" s="71"/>
      <c r="F145" s="273"/>
    </row>
    <row r="146" spans="1:6" ht="12.75">
      <c r="A146" s="68"/>
      <c r="B146" s="144">
        <v>85328</v>
      </c>
      <c r="C146" s="144"/>
      <c r="D146" s="87" t="s">
        <v>283</v>
      </c>
      <c r="E146" s="71">
        <f>SUM(E147)</f>
        <v>7185</v>
      </c>
      <c r="F146" s="273">
        <f>SUM(F147)</f>
        <v>7000</v>
      </c>
    </row>
    <row r="147" spans="1:6" ht="12.75">
      <c r="A147" s="68"/>
      <c r="B147" s="167"/>
      <c r="C147" s="248" t="s">
        <v>275</v>
      </c>
      <c r="D147" s="87" t="s">
        <v>276</v>
      </c>
      <c r="E147" s="71">
        <v>7185</v>
      </c>
      <c r="F147" s="273">
        <v>7000</v>
      </c>
    </row>
    <row r="148" spans="1:6" ht="12.75">
      <c r="A148" s="68"/>
      <c r="B148" s="167"/>
      <c r="C148" s="248"/>
      <c r="D148" s="87"/>
      <c r="E148" s="71"/>
      <c r="F148" s="273"/>
    </row>
    <row r="149" spans="1:6" ht="12.75">
      <c r="A149" s="68"/>
      <c r="B149" s="144">
        <v>85395</v>
      </c>
      <c r="C149" s="144"/>
      <c r="D149" s="87" t="s">
        <v>117</v>
      </c>
      <c r="E149" s="71">
        <f>SUM(E150+E151)</f>
        <v>28630</v>
      </c>
      <c r="F149" s="273">
        <f>SUM(F150:F151)</f>
        <v>0</v>
      </c>
    </row>
    <row r="150" spans="1:6" ht="51">
      <c r="A150" s="68"/>
      <c r="B150" s="146"/>
      <c r="C150" s="144">
        <v>201</v>
      </c>
      <c r="D150" s="230" t="s">
        <v>298</v>
      </c>
      <c r="E150" s="71">
        <v>990</v>
      </c>
      <c r="F150" s="273">
        <v>0</v>
      </c>
    </row>
    <row r="151" spans="1:6" ht="25.5">
      <c r="A151" s="68"/>
      <c r="B151" s="167"/>
      <c r="C151" s="229">
        <v>203</v>
      </c>
      <c r="D151" s="230" t="s">
        <v>262</v>
      </c>
      <c r="E151" s="149">
        <v>27640</v>
      </c>
      <c r="F151" s="279">
        <v>0</v>
      </c>
    </row>
    <row r="152" spans="1:6" ht="13.5" thickBot="1">
      <c r="A152" s="254"/>
      <c r="B152" s="229"/>
      <c r="C152" s="229"/>
      <c r="D152" s="230"/>
      <c r="E152" s="149"/>
      <c r="F152" s="279"/>
    </row>
    <row r="153" spans="1:6" ht="13.5" thickBot="1">
      <c r="A153" s="137">
        <v>854</v>
      </c>
      <c r="B153" s="138"/>
      <c r="C153" s="139"/>
      <c r="D153" s="140" t="s">
        <v>118</v>
      </c>
      <c r="E153" s="141">
        <f>SUM(E155+E158+E161+E164)</f>
        <v>70146</v>
      </c>
      <c r="F153" s="275">
        <f>SUM(F155+F158+F161+F164)</f>
        <v>54414</v>
      </c>
    </row>
    <row r="154" spans="1:6" ht="12.75">
      <c r="A154" s="78"/>
      <c r="B154" s="181"/>
      <c r="C154" s="260"/>
      <c r="D154" s="365"/>
      <c r="E154" s="366"/>
      <c r="F154" s="367"/>
    </row>
    <row r="155" spans="1:6" ht="12.75">
      <c r="A155" s="78"/>
      <c r="B155" s="252">
        <v>85401</v>
      </c>
      <c r="C155" s="266"/>
      <c r="D155" s="258" t="s">
        <v>269</v>
      </c>
      <c r="E155" s="179">
        <f>SUM(E156)</f>
        <v>803</v>
      </c>
      <c r="F155" s="284">
        <f>SUM(F156)</f>
        <v>0</v>
      </c>
    </row>
    <row r="156" spans="1:6" ht="25.5">
      <c r="A156" s="78"/>
      <c r="B156" s="181"/>
      <c r="C156" s="271">
        <v>203</v>
      </c>
      <c r="D156" s="87" t="s">
        <v>262</v>
      </c>
      <c r="E156" s="157">
        <v>803</v>
      </c>
      <c r="F156" s="285">
        <v>0</v>
      </c>
    </row>
    <row r="157" spans="1:6" ht="12.75">
      <c r="A157" s="78"/>
      <c r="B157" s="181"/>
      <c r="C157" s="271"/>
      <c r="D157" s="87"/>
      <c r="E157" s="157"/>
      <c r="F157" s="285"/>
    </row>
    <row r="158" spans="1:6" ht="12.75">
      <c r="A158" s="68"/>
      <c r="B158" s="144">
        <v>85495</v>
      </c>
      <c r="C158" s="144"/>
      <c r="D158" s="87" t="s">
        <v>117</v>
      </c>
      <c r="E158" s="71">
        <f>SUM(E159)</f>
        <v>6853</v>
      </c>
      <c r="F158" s="274">
        <f>SUM(F159)</f>
        <v>4414</v>
      </c>
    </row>
    <row r="159" spans="1:6" ht="25.5">
      <c r="A159" s="68"/>
      <c r="B159" s="146"/>
      <c r="C159" s="146">
        <v>203</v>
      </c>
      <c r="D159" s="156" t="s">
        <v>262</v>
      </c>
      <c r="E159" s="157">
        <v>6853</v>
      </c>
      <c r="F159" s="274">
        <v>4414</v>
      </c>
    </row>
    <row r="160" spans="1:6" ht="12.75">
      <c r="A160" s="176"/>
      <c r="B160" s="146"/>
      <c r="C160" s="146"/>
      <c r="D160" s="156"/>
      <c r="E160" s="157"/>
      <c r="F160" s="274"/>
    </row>
    <row r="161" spans="1:6" ht="12.75">
      <c r="A161" s="176"/>
      <c r="B161" s="155">
        <v>85404</v>
      </c>
      <c r="C161" s="155"/>
      <c r="D161" s="153" t="s">
        <v>120</v>
      </c>
      <c r="E161" s="71">
        <f>SUM(E162)</f>
        <v>55560</v>
      </c>
      <c r="F161" s="273">
        <f>SUM(F162)</f>
        <v>50000</v>
      </c>
    </row>
    <row r="162" spans="1:6" ht="25.5">
      <c r="A162" s="254"/>
      <c r="B162" s="147"/>
      <c r="C162" s="146" t="s">
        <v>270</v>
      </c>
      <c r="D162" s="156" t="s">
        <v>271</v>
      </c>
      <c r="E162" s="157">
        <v>55560</v>
      </c>
      <c r="F162" s="279">
        <v>50000</v>
      </c>
    </row>
    <row r="163" spans="1:6" ht="12.75">
      <c r="A163" s="254"/>
      <c r="B163" s="147"/>
      <c r="C163" s="146"/>
      <c r="D163" s="156"/>
      <c r="E163" s="157"/>
      <c r="F163" s="279"/>
    </row>
    <row r="164" spans="1:6" ht="25.5">
      <c r="A164" s="183"/>
      <c r="B164" s="262">
        <v>85412</v>
      </c>
      <c r="C164" s="263"/>
      <c r="D164" s="153" t="s">
        <v>272</v>
      </c>
      <c r="E164" s="71">
        <f>SUM(E165)</f>
        <v>6930</v>
      </c>
      <c r="F164" s="273">
        <f>SUM(F165)</f>
        <v>0</v>
      </c>
    </row>
    <row r="165" spans="1:6" ht="38.25">
      <c r="A165" s="68"/>
      <c r="B165" s="264"/>
      <c r="C165" s="152">
        <v>244</v>
      </c>
      <c r="D165" s="190" t="s">
        <v>273</v>
      </c>
      <c r="E165" s="179">
        <v>6930</v>
      </c>
      <c r="F165" s="282">
        <v>0</v>
      </c>
    </row>
    <row r="166" spans="1:6" ht="13.5" thickBot="1">
      <c r="A166" s="68"/>
      <c r="B166" s="225"/>
      <c r="C166" s="146"/>
      <c r="D166" s="156"/>
      <c r="E166" s="157"/>
      <c r="F166" s="303"/>
    </row>
    <row r="167" spans="1:6" ht="26.25" thickBot="1">
      <c r="A167" s="137">
        <v>900</v>
      </c>
      <c r="B167" s="265"/>
      <c r="C167" s="139"/>
      <c r="D167" s="140" t="s">
        <v>274</v>
      </c>
      <c r="E167" s="141">
        <f>SUM(E169+E172+E176)</f>
        <v>396418</v>
      </c>
      <c r="F167" s="275">
        <f>SUM(F169+F172+F176)</f>
        <v>262000</v>
      </c>
    </row>
    <row r="168" spans="1:6" ht="12.75">
      <c r="A168" s="78"/>
      <c r="B168" s="202"/>
      <c r="C168" s="260"/>
      <c r="D168" s="365"/>
      <c r="E168" s="366"/>
      <c r="F168" s="367"/>
    </row>
    <row r="169" spans="1:6" ht="12.75">
      <c r="A169" s="68"/>
      <c r="B169" s="144">
        <v>90003</v>
      </c>
      <c r="C169" s="144"/>
      <c r="D169" s="87" t="s">
        <v>132</v>
      </c>
      <c r="E169" s="71">
        <f>SUM(E170)</f>
        <v>147213</v>
      </c>
      <c r="F169" s="273">
        <f>SUM(F170)</f>
        <v>155000</v>
      </c>
    </row>
    <row r="170" spans="1:6" ht="12.75">
      <c r="A170" s="68"/>
      <c r="B170" s="146"/>
      <c r="C170" s="144" t="s">
        <v>275</v>
      </c>
      <c r="D170" s="87" t="s">
        <v>276</v>
      </c>
      <c r="E170" s="71">
        <v>147213</v>
      </c>
      <c r="F170" s="273">
        <v>155000</v>
      </c>
    </row>
    <row r="171" spans="1:6" ht="12.75">
      <c r="A171" s="68"/>
      <c r="B171" s="146"/>
      <c r="C171" s="144"/>
      <c r="D171" s="87"/>
      <c r="E171" s="71"/>
      <c r="F171" s="273"/>
    </row>
    <row r="172" spans="1:6" ht="12.75">
      <c r="A172" s="68"/>
      <c r="B172" s="144">
        <v>90015</v>
      </c>
      <c r="C172" s="144"/>
      <c r="D172" s="87" t="s">
        <v>134</v>
      </c>
      <c r="E172" s="71">
        <f>SUM(E173+E174)</f>
        <v>173800</v>
      </c>
      <c r="F172" s="273">
        <f>SUM(F173+F174)</f>
        <v>57000</v>
      </c>
    </row>
    <row r="173" spans="1:6" ht="51">
      <c r="A173" s="68"/>
      <c r="B173" s="146"/>
      <c r="C173" s="144">
        <v>201</v>
      </c>
      <c r="D173" s="230" t="s">
        <v>298</v>
      </c>
      <c r="E173" s="71">
        <v>73800</v>
      </c>
      <c r="F173" s="274">
        <v>57000</v>
      </c>
    </row>
    <row r="174" spans="1:6" ht="51">
      <c r="A174" s="68"/>
      <c r="B174" s="146"/>
      <c r="C174" s="144">
        <v>232</v>
      </c>
      <c r="D174" s="87" t="s">
        <v>277</v>
      </c>
      <c r="E174" s="71">
        <v>100000</v>
      </c>
      <c r="F174" s="273">
        <v>0</v>
      </c>
    </row>
    <row r="175" spans="1:6" ht="12.75">
      <c r="A175" s="68"/>
      <c r="B175" s="146"/>
      <c r="C175" s="144"/>
      <c r="D175" s="87"/>
      <c r="E175" s="71"/>
      <c r="F175" s="273"/>
    </row>
    <row r="176" spans="1:6" ht="12.75">
      <c r="A176" s="68"/>
      <c r="B176" s="144">
        <v>90095</v>
      </c>
      <c r="C176" s="144"/>
      <c r="D176" s="87" t="s">
        <v>117</v>
      </c>
      <c r="E176" s="71">
        <f>SUM(E177)</f>
        <v>75405</v>
      </c>
      <c r="F176" s="273">
        <f>SUM(F177)</f>
        <v>50000</v>
      </c>
    </row>
    <row r="177" spans="1:6" ht="12.75">
      <c r="A177" s="68"/>
      <c r="B177" s="146"/>
      <c r="C177" s="146" t="s">
        <v>202</v>
      </c>
      <c r="D177" s="156" t="s">
        <v>203</v>
      </c>
      <c r="E177" s="157">
        <v>75405</v>
      </c>
      <c r="F177" s="273">
        <v>50000</v>
      </c>
    </row>
    <row r="178" spans="1:6" ht="13.5" thickBot="1">
      <c r="A178" s="68"/>
      <c r="B178" s="146"/>
      <c r="C178" s="146"/>
      <c r="D178" s="156"/>
      <c r="E178" s="157"/>
      <c r="F178" s="303"/>
    </row>
    <row r="179" spans="1:6" ht="13.5" thickBot="1">
      <c r="A179" s="137">
        <v>921</v>
      </c>
      <c r="B179" s="138"/>
      <c r="C179" s="139"/>
      <c r="D179" s="140" t="s">
        <v>144</v>
      </c>
      <c r="E179" s="141">
        <f>SUM(E180)</f>
        <v>73655</v>
      </c>
      <c r="F179" s="275">
        <f>SUM(F180)</f>
        <v>0</v>
      </c>
    </row>
    <row r="180" spans="1:6" ht="12.75">
      <c r="A180" s="68"/>
      <c r="B180" s="144">
        <v>92195</v>
      </c>
      <c r="C180" s="144"/>
      <c r="D180" s="87" t="s">
        <v>150</v>
      </c>
      <c r="E180" s="71">
        <f>SUM(E181)</f>
        <v>73655</v>
      </c>
      <c r="F180" s="273">
        <f>SUM(F181)</f>
        <v>0</v>
      </c>
    </row>
    <row r="181" spans="1:6" ht="13.5" thickBot="1">
      <c r="A181" s="176"/>
      <c r="B181" s="152"/>
      <c r="C181" s="152" t="s">
        <v>202</v>
      </c>
      <c r="D181" s="190" t="s">
        <v>203</v>
      </c>
      <c r="E181" s="179">
        <v>73655</v>
      </c>
      <c r="F181" s="273">
        <v>0</v>
      </c>
    </row>
    <row r="182" spans="1:6" ht="21" thickBot="1">
      <c r="A182" s="331"/>
      <c r="B182" s="357"/>
      <c r="C182" s="358"/>
      <c r="D182" s="334" t="s">
        <v>154</v>
      </c>
      <c r="E182" s="335">
        <f>SUM(E179+E167+E153+E127+E122+E106+E89+E52+E45+E39+E20+E11)</f>
        <v>14367156</v>
      </c>
      <c r="F182" s="336">
        <f>SUM(F6+F11+F20+F39+F45+F52+F89+F106+F122+F127+F153+F167+F179)</f>
        <v>14198198</v>
      </c>
    </row>
    <row r="183" spans="1:6" ht="16.5" thickBot="1">
      <c r="A183" s="348"/>
      <c r="B183" s="349"/>
      <c r="C183" s="350"/>
      <c r="D183" s="351" t="s">
        <v>293</v>
      </c>
      <c r="E183" s="352">
        <v>500000</v>
      </c>
      <c r="F183" s="353">
        <v>900000</v>
      </c>
    </row>
    <row r="184" spans="1:6" ht="18.75" thickBot="1">
      <c r="A184" s="349"/>
      <c r="B184" s="356"/>
      <c r="C184" s="349"/>
      <c r="D184" s="355" t="s">
        <v>294</v>
      </c>
      <c r="E184" s="354">
        <f>SUM(E182:E183)</f>
        <v>14867156</v>
      </c>
      <c r="F184" s="354">
        <f>SUM(F182:F183)</f>
        <v>15098198</v>
      </c>
    </row>
  </sheetData>
  <printOptions/>
  <pageMargins left="0.4" right="0.75" top="1" bottom="1" header="0.5" footer="0.5"/>
  <pageSetup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I170"/>
  <sheetViews>
    <sheetView workbookViewId="0" topLeftCell="A12">
      <selection activeCell="A2" sqref="A2:G170"/>
    </sheetView>
  </sheetViews>
  <sheetFormatPr defaultColWidth="9.00390625" defaultRowHeight="12.75"/>
  <cols>
    <col min="1" max="1" width="6.625" style="0" customWidth="1"/>
    <col min="2" max="2" width="7.375" style="0" customWidth="1"/>
    <col min="3" max="3" width="6.375" style="0" customWidth="1"/>
    <col min="4" max="4" width="36.00390625" style="0" customWidth="1"/>
    <col min="5" max="5" width="13.125" style="0" customWidth="1"/>
    <col min="6" max="6" width="13.75390625" style="0" customWidth="1"/>
    <col min="7" max="7" width="9.75390625" style="0" customWidth="1"/>
  </cols>
  <sheetData>
    <row r="2" spans="2:6" ht="18">
      <c r="B2" s="383" t="s">
        <v>328</v>
      </c>
      <c r="D2" s="444"/>
      <c r="E2" s="444"/>
      <c r="F2" s="445"/>
    </row>
    <row r="3" spans="4:6" ht="18">
      <c r="D3" s="383" t="s">
        <v>336</v>
      </c>
      <c r="E3" s="446"/>
      <c r="F3" s="445"/>
    </row>
    <row r="4" ht="18.75" thickBot="1">
      <c r="B4" s="134"/>
    </row>
    <row r="5" spans="1:7" ht="46.5" customHeight="1" thickBot="1">
      <c r="A5" s="386" t="s">
        <v>2</v>
      </c>
      <c r="B5" s="56" t="s">
        <v>3</v>
      </c>
      <c r="C5" s="359" t="s">
        <v>4</v>
      </c>
      <c r="D5" s="360" t="s">
        <v>5</v>
      </c>
      <c r="E5" s="401" t="s">
        <v>322</v>
      </c>
      <c r="F5" s="401" t="s">
        <v>340</v>
      </c>
      <c r="G5" s="438" t="s">
        <v>193</v>
      </c>
    </row>
    <row r="6" spans="1:7" ht="16.5" customHeight="1" thickBot="1">
      <c r="A6" s="502"/>
      <c r="B6" s="500"/>
      <c r="C6" s="455"/>
      <c r="D6" s="456"/>
      <c r="E6" s="501"/>
      <c r="F6" s="401"/>
      <c r="G6" s="503"/>
    </row>
    <row r="7" spans="1:7" ht="16.5" customHeight="1" thickBot="1">
      <c r="A7" s="504" t="s">
        <v>9</v>
      </c>
      <c r="B7" s="500"/>
      <c r="C7" s="455"/>
      <c r="D7" s="505" t="s">
        <v>337</v>
      </c>
      <c r="E7" s="506">
        <f>SUM(E8)</f>
        <v>29</v>
      </c>
      <c r="F7" s="507">
        <f>SUM(F8)</f>
        <v>29</v>
      </c>
      <c r="G7" s="519">
        <f>SUM(F7/E7)</f>
        <v>1</v>
      </c>
    </row>
    <row r="8" spans="1:7" ht="12.75" customHeight="1">
      <c r="A8" s="520"/>
      <c r="B8" s="521" t="s">
        <v>338</v>
      </c>
      <c r="C8" s="522"/>
      <c r="D8" s="523" t="s">
        <v>339</v>
      </c>
      <c r="E8" s="524">
        <f>SUM(E9)</f>
        <v>29</v>
      </c>
      <c r="F8" s="525">
        <f>SUM(F9)</f>
        <v>29</v>
      </c>
      <c r="G8" s="533">
        <f aca="true" t="shared" si="0" ref="G8:G14">SUM(F8/E8)</f>
        <v>1</v>
      </c>
    </row>
    <row r="9" spans="1:7" ht="12.75">
      <c r="A9" s="514"/>
      <c r="B9" s="515"/>
      <c r="C9" s="516" t="s">
        <v>202</v>
      </c>
      <c r="D9" s="295" t="s">
        <v>207</v>
      </c>
      <c r="E9" s="517">
        <v>29</v>
      </c>
      <c r="F9" s="518">
        <v>29</v>
      </c>
      <c r="G9" s="534">
        <f t="shared" si="0"/>
        <v>1</v>
      </c>
    </row>
    <row r="10" spans="1:7" ht="10.5" customHeight="1" thickBot="1">
      <c r="A10" s="509"/>
      <c r="B10" s="526"/>
      <c r="C10" s="527"/>
      <c r="D10" s="528"/>
      <c r="E10" s="529"/>
      <c r="F10" s="530"/>
      <c r="G10" s="531"/>
    </row>
    <row r="11" spans="1:7" ht="13.5" thickBot="1">
      <c r="A11" s="508">
        <v>600</v>
      </c>
      <c r="B11" s="509"/>
      <c r="C11" s="510"/>
      <c r="D11" s="511" t="s">
        <v>285</v>
      </c>
      <c r="E11" s="512">
        <f>SUM(E13)</f>
        <v>100000</v>
      </c>
      <c r="F11" s="513">
        <f>SUM(F13)</f>
        <v>25921</v>
      </c>
      <c r="G11" s="519">
        <f t="shared" si="0"/>
        <v>0.25921</v>
      </c>
    </row>
    <row r="12" spans="1:7" ht="12.75">
      <c r="A12" s="454"/>
      <c r="B12" s="457"/>
      <c r="C12" s="399"/>
      <c r="D12" s="400"/>
      <c r="E12" s="410"/>
      <c r="F12" s="403"/>
      <c r="G12" s="535"/>
    </row>
    <row r="13" spans="1:7" ht="15.75" customHeight="1">
      <c r="A13" s="391"/>
      <c r="B13" s="458">
        <v>60016</v>
      </c>
      <c r="C13" s="311"/>
      <c r="D13" s="312" t="s">
        <v>286</v>
      </c>
      <c r="E13" s="411">
        <f>SUM(E14)</f>
        <v>100000</v>
      </c>
      <c r="F13" s="405">
        <f>SUM(F14)</f>
        <v>25921</v>
      </c>
      <c r="G13" s="534">
        <f t="shared" si="0"/>
        <v>0.25921</v>
      </c>
    </row>
    <row r="14" spans="1:8" ht="52.5" customHeight="1">
      <c r="A14" s="392"/>
      <c r="B14" s="389"/>
      <c r="C14" s="384">
        <v>232</v>
      </c>
      <c r="D14" s="295" t="s">
        <v>277</v>
      </c>
      <c r="E14" s="412">
        <v>100000</v>
      </c>
      <c r="F14" s="405">
        <v>25921</v>
      </c>
      <c r="G14" s="534">
        <f t="shared" si="0"/>
        <v>0.25921</v>
      </c>
      <c r="H14" t="s">
        <v>168</v>
      </c>
    </row>
    <row r="15" spans="1:7" ht="13.5" thickBot="1">
      <c r="A15" s="325"/>
      <c r="B15" s="459"/>
      <c r="C15" s="460"/>
      <c r="D15" s="461"/>
      <c r="E15" s="419"/>
      <c r="F15" s="462"/>
      <c r="G15" s="463"/>
    </row>
    <row r="16" spans="1:7" ht="15" customHeight="1" thickBot="1">
      <c r="A16" s="137">
        <v>700</v>
      </c>
      <c r="B16" s="139"/>
      <c r="C16" s="139"/>
      <c r="D16" s="404" t="s">
        <v>30</v>
      </c>
      <c r="E16" s="414">
        <f>SUM(E18)</f>
        <v>467138</v>
      </c>
      <c r="F16" s="424">
        <f>SUM(F18)</f>
        <v>59751</v>
      </c>
      <c r="G16" s="428">
        <f>SUM(F16/E16)</f>
        <v>0.1279086693867765</v>
      </c>
    </row>
    <row r="17" spans="1:7" ht="12.75">
      <c r="A17" s="180"/>
      <c r="B17" s="177"/>
      <c r="C17" s="177"/>
      <c r="D17" s="387"/>
      <c r="E17" s="415"/>
      <c r="F17" s="403"/>
      <c r="G17" s="434"/>
    </row>
    <row r="18" spans="1:7" ht="14.25" customHeight="1">
      <c r="A18" s="183"/>
      <c r="B18" s="144">
        <v>70005</v>
      </c>
      <c r="C18" s="144"/>
      <c r="D18" s="87" t="s">
        <v>165</v>
      </c>
      <c r="E18" s="412">
        <f>SUM(E19:E23)</f>
        <v>467138</v>
      </c>
      <c r="F18" s="115">
        <f>SUM(F19:F23)</f>
        <v>59751</v>
      </c>
      <c r="G18" s="440">
        <f aca="true" t="shared" si="1" ref="G18:G83">SUM(F18/E18)</f>
        <v>0.1279086693867765</v>
      </c>
    </row>
    <row r="19" spans="1:7" ht="25.5">
      <c r="A19" s="183"/>
      <c r="B19" s="144"/>
      <c r="C19" s="144" t="s">
        <v>194</v>
      </c>
      <c r="D19" s="87" t="s">
        <v>195</v>
      </c>
      <c r="E19" s="412">
        <v>422438</v>
      </c>
      <c r="F19" s="115">
        <v>25653</v>
      </c>
      <c r="G19" s="435">
        <f t="shared" si="1"/>
        <v>0.06072607104474503</v>
      </c>
    </row>
    <row r="20" spans="1:7" ht="27" customHeight="1">
      <c r="A20" s="183"/>
      <c r="B20" s="144"/>
      <c r="C20" s="144" t="s">
        <v>196</v>
      </c>
      <c r="D20" s="87" t="s">
        <v>197</v>
      </c>
      <c r="E20" s="412">
        <v>20000</v>
      </c>
      <c r="F20" s="115">
        <v>14336</v>
      </c>
      <c r="G20" s="440">
        <f t="shared" si="1"/>
        <v>0.7168</v>
      </c>
    </row>
    <row r="21" spans="1:7" ht="39" customHeight="1">
      <c r="A21" s="183"/>
      <c r="B21" s="144"/>
      <c r="C21" s="144" t="s">
        <v>198</v>
      </c>
      <c r="D21" s="87" t="s">
        <v>309</v>
      </c>
      <c r="E21" s="416">
        <v>12150</v>
      </c>
      <c r="F21" s="115">
        <v>12130</v>
      </c>
      <c r="G21" s="440">
        <f t="shared" si="1"/>
        <v>0.9983539094650206</v>
      </c>
    </row>
    <row r="22" spans="1:7" ht="75.75" customHeight="1">
      <c r="A22" s="183"/>
      <c r="B22" s="144"/>
      <c r="C22" s="144" t="s">
        <v>200</v>
      </c>
      <c r="D22" s="87" t="s">
        <v>201</v>
      </c>
      <c r="E22" s="416">
        <v>12400</v>
      </c>
      <c r="F22" s="115">
        <v>7449</v>
      </c>
      <c r="G22" s="440">
        <f t="shared" si="1"/>
        <v>0.6007258064516129</v>
      </c>
    </row>
    <row r="23" spans="1:7" ht="26.25" customHeight="1">
      <c r="A23" s="254"/>
      <c r="B23" s="229"/>
      <c r="C23" s="229" t="s">
        <v>219</v>
      </c>
      <c r="D23" s="87" t="s">
        <v>220</v>
      </c>
      <c r="E23" s="408">
        <v>150</v>
      </c>
      <c r="F23" s="402">
        <v>183</v>
      </c>
      <c r="G23" s="532">
        <f>SUM(F23/E23)</f>
        <v>1.22</v>
      </c>
    </row>
    <row r="24" spans="1:7" ht="13.5" thickBot="1">
      <c r="A24" s="254"/>
      <c r="B24" s="229"/>
      <c r="C24" s="229"/>
      <c r="D24" s="230"/>
      <c r="E24" s="408"/>
      <c r="F24" s="402"/>
      <c r="G24" s="441"/>
    </row>
    <row r="25" spans="1:7" ht="15.75" customHeight="1" thickBot="1">
      <c r="A25" s="137">
        <v>750</v>
      </c>
      <c r="B25" s="139"/>
      <c r="C25" s="139"/>
      <c r="D25" s="140" t="s">
        <v>49</v>
      </c>
      <c r="E25" s="417">
        <f>SUM(E27+E30)</f>
        <v>55747</v>
      </c>
      <c r="F25" s="432">
        <f>SUM(F27+F30)</f>
        <v>31577</v>
      </c>
      <c r="G25" s="430">
        <f t="shared" si="1"/>
        <v>0.5664340682009794</v>
      </c>
    </row>
    <row r="26" spans="1:7" ht="12.75">
      <c r="A26" s="180"/>
      <c r="B26" s="177"/>
      <c r="C26" s="177"/>
      <c r="D26" s="387"/>
      <c r="E26" s="415"/>
      <c r="F26" s="403"/>
      <c r="G26" s="434"/>
    </row>
    <row r="27" spans="1:7" ht="12.75">
      <c r="A27" s="183"/>
      <c r="B27" s="144">
        <v>75011</v>
      </c>
      <c r="C27" s="144"/>
      <c r="D27" s="87" t="s">
        <v>310</v>
      </c>
      <c r="E27" s="412">
        <f>SUM(E28)</f>
        <v>51247</v>
      </c>
      <c r="F27" s="115">
        <f>SUM(F28)</f>
        <v>27819</v>
      </c>
      <c r="G27" s="440">
        <f t="shared" si="1"/>
        <v>0.54284153218725</v>
      </c>
    </row>
    <row r="28" spans="1:7" ht="65.25" customHeight="1">
      <c r="A28" s="183"/>
      <c r="B28" s="144"/>
      <c r="C28" s="144">
        <v>201</v>
      </c>
      <c r="D28" s="87" t="s">
        <v>204</v>
      </c>
      <c r="E28" s="412">
        <v>51247</v>
      </c>
      <c r="F28" s="115">
        <v>27819</v>
      </c>
      <c r="G28" s="435">
        <f t="shared" si="1"/>
        <v>0.54284153218725</v>
      </c>
    </row>
    <row r="29" spans="1:7" ht="12.75">
      <c r="A29" s="183"/>
      <c r="B29" s="144"/>
      <c r="C29" s="144"/>
      <c r="D29" s="87"/>
      <c r="E29" s="412"/>
      <c r="F29" s="115"/>
      <c r="G29" s="440"/>
    </row>
    <row r="30" spans="1:7" ht="12.75">
      <c r="A30" s="183"/>
      <c r="B30" s="144">
        <v>75023</v>
      </c>
      <c r="C30" s="144"/>
      <c r="D30" s="87" t="s">
        <v>311</v>
      </c>
      <c r="E30" s="416">
        <f>SUM(E32+E31)</f>
        <v>4500</v>
      </c>
      <c r="F30" s="115">
        <f>SUM(F31:F32)</f>
        <v>3758</v>
      </c>
      <c r="G30" s="440">
        <f t="shared" si="1"/>
        <v>0.8351111111111111</v>
      </c>
    </row>
    <row r="31" spans="1:7" ht="12.75">
      <c r="A31" s="183"/>
      <c r="B31" s="133"/>
      <c r="C31" s="144" t="s">
        <v>206</v>
      </c>
      <c r="D31" s="87" t="s">
        <v>207</v>
      </c>
      <c r="E31" s="416">
        <v>1000</v>
      </c>
      <c r="F31" s="115">
        <v>509</v>
      </c>
      <c r="G31" s="440">
        <f t="shared" si="1"/>
        <v>0.509</v>
      </c>
    </row>
    <row r="32" spans="1:7" ht="12.75">
      <c r="A32" s="183"/>
      <c r="B32" s="133"/>
      <c r="C32" s="144" t="s">
        <v>202</v>
      </c>
      <c r="D32" s="87" t="s">
        <v>203</v>
      </c>
      <c r="E32" s="416">
        <v>3500</v>
      </c>
      <c r="F32" s="115">
        <v>3249</v>
      </c>
      <c r="G32" s="440">
        <f t="shared" si="1"/>
        <v>0.9282857142857143</v>
      </c>
    </row>
    <row r="33" spans="1:7" ht="13.5" thickBot="1">
      <c r="A33" s="254"/>
      <c r="B33" s="229"/>
      <c r="C33" s="229"/>
      <c r="D33" s="230"/>
      <c r="E33" s="413"/>
      <c r="F33" s="402"/>
      <c r="G33" s="436"/>
    </row>
    <row r="34" spans="1:7" ht="42" customHeight="1" thickBot="1">
      <c r="A34" s="137">
        <v>751</v>
      </c>
      <c r="B34" s="299"/>
      <c r="C34" s="299"/>
      <c r="D34" s="140" t="s">
        <v>306</v>
      </c>
      <c r="E34" s="409">
        <f>SUM(E36+E39+E41)</f>
        <v>18404</v>
      </c>
      <c r="F34" s="424">
        <f>SUM(F36+F40+F42)</f>
        <v>17177</v>
      </c>
      <c r="G34" s="428">
        <f t="shared" si="1"/>
        <v>0.933329710932406</v>
      </c>
    </row>
    <row r="35" spans="1:7" ht="12.75">
      <c r="A35" s="180"/>
      <c r="B35" s="252"/>
      <c r="C35" s="252"/>
      <c r="D35" s="387"/>
      <c r="E35" s="425"/>
      <c r="F35" s="403"/>
      <c r="G35" s="434"/>
    </row>
    <row r="36" spans="1:7" ht="25.5">
      <c r="A36" s="158"/>
      <c r="B36" s="252">
        <v>75101</v>
      </c>
      <c r="C36" s="177"/>
      <c r="D36" s="258" t="s">
        <v>318</v>
      </c>
      <c r="E36" s="418">
        <f>SUM(E37)</f>
        <v>1910</v>
      </c>
      <c r="F36" s="115">
        <f>SUM(F37)</f>
        <v>956</v>
      </c>
      <c r="G36" s="440">
        <f t="shared" si="1"/>
        <v>0.5005235602094241</v>
      </c>
    </row>
    <row r="37" spans="1:9" ht="65.25" customHeight="1">
      <c r="A37" s="187"/>
      <c r="B37" s="182"/>
      <c r="C37" s="144">
        <v>201</v>
      </c>
      <c r="D37" s="87" t="s">
        <v>307</v>
      </c>
      <c r="E37" s="412">
        <v>1910</v>
      </c>
      <c r="F37" s="115">
        <v>956</v>
      </c>
      <c r="G37" s="440">
        <f t="shared" si="1"/>
        <v>0.5005235602094241</v>
      </c>
      <c r="I37" s="52"/>
    </row>
    <row r="38" spans="1:9" ht="12.75" customHeight="1">
      <c r="A38" s="187"/>
      <c r="B38" s="182"/>
      <c r="C38" s="144"/>
      <c r="D38" s="87"/>
      <c r="E38" s="412"/>
      <c r="F38" s="115"/>
      <c r="G38" s="435"/>
      <c r="I38" s="52"/>
    </row>
    <row r="39" spans="1:7" ht="40.5" customHeight="1">
      <c r="A39" s="187"/>
      <c r="B39" s="144">
        <v>75109</v>
      </c>
      <c r="C39" s="144"/>
      <c r="D39" s="87" t="s">
        <v>210</v>
      </c>
      <c r="E39" s="412">
        <f>SUM(E40)</f>
        <v>3900</v>
      </c>
      <c r="F39" s="405">
        <f>SUM(F40)</f>
        <v>3627</v>
      </c>
      <c r="G39" s="440">
        <f t="shared" si="1"/>
        <v>0.93</v>
      </c>
    </row>
    <row r="40" spans="1:7" ht="63.75" customHeight="1">
      <c r="A40" s="187"/>
      <c r="B40" s="182"/>
      <c r="C40" s="144">
        <v>201</v>
      </c>
      <c r="D40" s="87" t="s">
        <v>307</v>
      </c>
      <c r="E40" s="412">
        <v>3900</v>
      </c>
      <c r="F40" s="405">
        <v>3627</v>
      </c>
      <c r="G40" s="440">
        <f t="shared" si="1"/>
        <v>0.93</v>
      </c>
    </row>
    <row r="41" spans="1:7" ht="15" customHeight="1">
      <c r="A41" s="60"/>
      <c r="B41" s="471">
        <v>75110</v>
      </c>
      <c r="C41" s="229"/>
      <c r="D41" s="230" t="s">
        <v>329</v>
      </c>
      <c r="E41" s="413">
        <f>SUM(E42)</f>
        <v>12594</v>
      </c>
      <c r="F41" s="431">
        <f>SUM(F42)</f>
        <v>12594</v>
      </c>
      <c r="G41" s="441">
        <f>SUM(F41/E41)</f>
        <v>1</v>
      </c>
    </row>
    <row r="42" spans="1:7" ht="63.75" customHeight="1">
      <c r="A42" s="60"/>
      <c r="B42" s="470"/>
      <c r="C42" s="229">
        <v>201</v>
      </c>
      <c r="D42" s="230" t="s">
        <v>307</v>
      </c>
      <c r="E42" s="413">
        <v>12594</v>
      </c>
      <c r="F42" s="431">
        <v>12594</v>
      </c>
      <c r="G42" s="441">
        <f>SUM(F42/E42)</f>
        <v>1</v>
      </c>
    </row>
    <row r="43" spans="1:7" ht="13.5" thickBot="1">
      <c r="A43" s="393"/>
      <c r="B43" s="233"/>
      <c r="C43" s="234"/>
      <c r="D43" s="235"/>
      <c r="E43" s="419"/>
      <c r="F43" s="447"/>
      <c r="G43" s="448"/>
    </row>
    <row r="44" spans="1:7" ht="29.25" customHeight="1" thickBot="1">
      <c r="A44" s="201">
        <v>754</v>
      </c>
      <c r="B44" s="332"/>
      <c r="C44" s="161"/>
      <c r="D44" s="487" t="s">
        <v>211</v>
      </c>
      <c r="E44" s="488">
        <f>SUM(E46+E49)</f>
        <v>24446</v>
      </c>
      <c r="F44" s="469">
        <f>SUM(F46+F49)</f>
        <v>17363</v>
      </c>
      <c r="G44" s="489">
        <f t="shared" si="1"/>
        <v>0.7102593471324552</v>
      </c>
    </row>
    <row r="45" spans="1:7" ht="12.75" customHeight="1">
      <c r="A45" s="212"/>
      <c r="B45" s="182"/>
      <c r="C45" s="144"/>
      <c r="D45" s="490"/>
      <c r="E45" s="491"/>
      <c r="F45" s="492"/>
      <c r="G45" s="495"/>
    </row>
    <row r="46" spans="1:7" ht="14.25" customHeight="1">
      <c r="A46" s="212"/>
      <c r="B46" s="472">
        <v>75414</v>
      </c>
      <c r="C46" s="144"/>
      <c r="D46" s="473" t="s">
        <v>287</v>
      </c>
      <c r="E46" s="474">
        <f>SUM(E47)</f>
        <v>14166</v>
      </c>
      <c r="F46" s="477">
        <f>SUM(F47)</f>
        <v>7085</v>
      </c>
      <c r="G46" s="440">
        <f>SUM(F46/E46)</f>
        <v>0.5001411831144995</v>
      </c>
    </row>
    <row r="47" spans="1:7" ht="51.75" customHeight="1">
      <c r="A47" s="78"/>
      <c r="B47" s="182"/>
      <c r="C47" s="144">
        <v>232</v>
      </c>
      <c r="D47" s="473" t="s">
        <v>277</v>
      </c>
      <c r="E47" s="474">
        <v>14166</v>
      </c>
      <c r="F47" s="477">
        <v>7085</v>
      </c>
      <c r="G47" s="440">
        <f>SUM(F47/E47)</f>
        <v>0.5001411831144995</v>
      </c>
    </row>
    <row r="48" spans="1:7" ht="12.75">
      <c r="A48" s="180"/>
      <c r="B48" s="177"/>
      <c r="C48" s="252"/>
      <c r="D48" s="312"/>
      <c r="E48" s="420"/>
      <c r="F48" s="433"/>
      <c r="G48" s="442"/>
    </row>
    <row r="49" spans="1:7" ht="12.75">
      <c r="A49" s="187"/>
      <c r="B49" s="144">
        <v>75416</v>
      </c>
      <c r="C49" s="144"/>
      <c r="D49" s="87" t="s">
        <v>212</v>
      </c>
      <c r="E49" s="416">
        <f>SUM(E50:E51)</f>
        <v>10280</v>
      </c>
      <c r="F49" s="405">
        <f>SUM(F50:F51)</f>
        <v>10278</v>
      </c>
      <c r="G49" s="440">
        <f t="shared" si="1"/>
        <v>0.9998054474708171</v>
      </c>
    </row>
    <row r="50" spans="1:7" ht="25.5">
      <c r="A50" s="187"/>
      <c r="B50" s="144"/>
      <c r="C50" s="144" t="s">
        <v>213</v>
      </c>
      <c r="D50" s="87" t="s">
        <v>214</v>
      </c>
      <c r="E50" s="416">
        <v>280</v>
      </c>
      <c r="F50" s="405">
        <v>278</v>
      </c>
      <c r="G50" s="440">
        <f t="shared" si="1"/>
        <v>0.9928571428571429</v>
      </c>
    </row>
    <row r="51" spans="1:7" ht="25.5">
      <c r="A51" s="187"/>
      <c r="B51" s="144"/>
      <c r="C51" s="144" t="s">
        <v>270</v>
      </c>
      <c r="D51" s="87" t="s">
        <v>271</v>
      </c>
      <c r="E51" s="416">
        <v>10000</v>
      </c>
      <c r="F51" s="405">
        <v>10000</v>
      </c>
      <c r="G51" s="440">
        <f t="shared" si="1"/>
        <v>1</v>
      </c>
    </row>
    <row r="52" spans="1:7" ht="13.5" thickBot="1">
      <c r="A52" s="60"/>
      <c r="B52" s="229"/>
      <c r="C52" s="229"/>
      <c r="D52" s="230"/>
      <c r="E52" s="408"/>
      <c r="F52" s="431"/>
      <c r="G52" s="441"/>
    </row>
    <row r="53" spans="1:7" ht="41.25" customHeight="1" thickBot="1">
      <c r="A53" s="137">
        <v>756</v>
      </c>
      <c r="B53" s="139"/>
      <c r="C53" s="139"/>
      <c r="D53" s="140" t="s">
        <v>215</v>
      </c>
      <c r="E53" s="449">
        <f>SUM(E55+E59+E65+E77+E81+E86)</f>
        <v>10283034</v>
      </c>
      <c r="F53" s="424">
        <f>SUM(F55+F59+F65+F77+F81+F86)</f>
        <v>4373097</v>
      </c>
      <c r="G53" s="450">
        <f t="shared" si="1"/>
        <v>0.42527302739638906</v>
      </c>
    </row>
    <row r="54" spans="1:7" ht="12.75">
      <c r="A54" s="180"/>
      <c r="B54" s="177"/>
      <c r="C54" s="177"/>
      <c r="D54" s="387"/>
      <c r="E54" s="415"/>
      <c r="F54" s="433"/>
      <c r="G54" s="442"/>
    </row>
    <row r="55" spans="1:7" ht="25.5">
      <c r="A55" s="187"/>
      <c r="B55" s="144">
        <v>75601</v>
      </c>
      <c r="C55" s="182"/>
      <c r="D55" s="87" t="s">
        <v>216</v>
      </c>
      <c r="E55" s="412">
        <f>SUM(E56)</f>
        <v>27067</v>
      </c>
      <c r="F55" s="405">
        <f>SUM(F56+F57)</f>
        <v>16264</v>
      </c>
      <c r="G55" s="440">
        <f t="shared" si="1"/>
        <v>0.6008792995160158</v>
      </c>
    </row>
    <row r="56" spans="1:7" ht="38.25">
      <c r="A56" s="183"/>
      <c r="B56" s="144"/>
      <c r="C56" s="144" t="s">
        <v>217</v>
      </c>
      <c r="D56" s="87" t="s">
        <v>218</v>
      </c>
      <c r="E56" s="412">
        <v>27067</v>
      </c>
      <c r="F56" s="405">
        <v>16190</v>
      </c>
      <c r="G56" s="440">
        <f t="shared" si="1"/>
        <v>0.5981453430376473</v>
      </c>
    </row>
    <row r="57" spans="1:7" ht="25.5">
      <c r="A57" s="183"/>
      <c r="B57" s="144"/>
      <c r="C57" s="144" t="s">
        <v>219</v>
      </c>
      <c r="D57" s="87" t="s">
        <v>341</v>
      </c>
      <c r="E57" s="412">
        <v>0</v>
      </c>
      <c r="F57" s="405">
        <v>74</v>
      </c>
      <c r="G57" s="452" t="s">
        <v>280</v>
      </c>
    </row>
    <row r="58" spans="1:7" ht="12.75">
      <c r="A58" s="183"/>
      <c r="B58" s="144"/>
      <c r="C58" s="144"/>
      <c r="D58" s="87"/>
      <c r="E58" s="412"/>
      <c r="F58" s="405"/>
      <c r="G58" s="440"/>
    </row>
    <row r="59" spans="1:7" ht="63" customHeight="1">
      <c r="A59" s="183"/>
      <c r="B59" s="144">
        <v>75615</v>
      </c>
      <c r="C59" s="144"/>
      <c r="D59" s="87" t="s">
        <v>326</v>
      </c>
      <c r="E59" s="412">
        <f>SUM(E60+E61+E62+E63)</f>
        <v>7916790</v>
      </c>
      <c r="F59" s="405">
        <f>SUM(F60:F63)</f>
        <v>3289048</v>
      </c>
      <c r="G59" s="440">
        <f t="shared" si="1"/>
        <v>0.4154522224285348</v>
      </c>
    </row>
    <row r="60" spans="1:7" ht="12.75">
      <c r="A60" s="183"/>
      <c r="B60" s="144"/>
      <c r="C60" s="144" t="s">
        <v>222</v>
      </c>
      <c r="D60" s="87" t="s">
        <v>223</v>
      </c>
      <c r="E60" s="412">
        <v>7850790</v>
      </c>
      <c r="F60" s="405">
        <v>3214979</v>
      </c>
      <c r="G60" s="440">
        <f t="shared" si="1"/>
        <v>0.4095102531082859</v>
      </c>
    </row>
    <row r="61" spans="1:7" ht="12.75">
      <c r="A61" s="183"/>
      <c r="B61" s="144"/>
      <c r="C61" s="144" t="s">
        <v>224</v>
      </c>
      <c r="D61" s="87" t="s">
        <v>225</v>
      </c>
      <c r="E61" s="416">
        <v>4500</v>
      </c>
      <c r="F61" s="405">
        <v>3054</v>
      </c>
      <c r="G61" s="440">
        <f t="shared" si="1"/>
        <v>0.6786666666666666</v>
      </c>
    </row>
    <row r="62" spans="1:7" ht="15" customHeight="1">
      <c r="A62" s="183"/>
      <c r="B62" s="144"/>
      <c r="C62" s="144" t="s">
        <v>226</v>
      </c>
      <c r="D62" s="87" t="s">
        <v>241</v>
      </c>
      <c r="E62" s="412">
        <v>3500</v>
      </c>
      <c r="F62" s="405">
        <v>5815</v>
      </c>
      <c r="G62" s="440">
        <f t="shared" si="1"/>
        <v>1.6614285714285715</v>
      </c>
    </row>
    <row r="63" spans="1:7" ht="25.5">
      <c r="A63" s="183"/>
      <c r="B63" s="144"/>
      <c r="C63" s="144" t="s">
        <v>219</v>
      </c>
      <c r="D63" s="87" t="s">
        <v>220</v>
      </c>
      <c r="E63" s="412">
        <v>58000</v>
      </c>
      <c r="F63" s="405">
        <v>65200</v>
      </c>
      <c r="G63" s="440">
        <f t="shared" si="1"/>
        <v>1.1241379310344828</v>
      </c>
    </row>
    <row r="64" spans="1:7" ht="12.75">
      <c r="A64" s="183"/>
      <c r="B64" s="144"/>
      <c r="C64" s="144"/>
      <c r="D64" s="87"/>
      <c r="E64" s="412"/>
      <c r="F64" s="405"/>
      <c r="G64" s="440"/>
    </row>
    <row r="65" spans="1:7" ht="51" customHeight="1">
      <c r="A65" s="183"/>
      <c r="B65" s="144">
        <v>75616</v>
      </c>
      <c r="C65" s="144"/>
      <c r="D65" s="87" t="s">
        <v>317</v>
      </c>
      <c r="E65" s="412">
        <f>SUM(E66+E67+E68+E69+E70+E71+E72+E73+E74+E75)</f>
        <v>690532</v>
      </c>
      <c r="F65" s="405">
        <f>SUM(F66:F75)</f>
        <v>433469</v>
      </c>
      <c r="G65" s="440">
        <f t="shared" si="1"/>
        <v>0.6277319515967399</v>
      </c>
    </row>
    <row r="66" spans="1:7" ht="12.75">
      <c r="A66" s="183"/>
      <c r="B66" s="144"/>
      <c r="C66" s="144" t="s">
        <v>222</v>
      </c>
      <c r="D66" s="87" t="s">
        <v>223</v>
      </c>
      <c r="E66" s="412">
        <v>474532</v>
      </c>
      <c r="F66" s="405">
        <v>292912</v>
      </c>
      <c r="G66" s="440">
        <f t="shared" si="1"/>
        <v>0.617265010578844</v>
      </c>
    </row>
    <row r="67" spans="1:7" ht="12.75">
      <c r="A67" s="183"/>
      <c r="B67" s="144"/>
      <c r="C67" s="144" t="s">
        <v>229</v>
      </c>
      <c r="D67" s="87" t="s">
        <v>230</v>
      </c>
      <c r="E67" s="412">
        <v>60000</v>
      </c>
      <c r="F67" s="405">
        <v>27506</v>
      </c>
      <c r="G67" s="440">
        <f t="shared" si="1"/>
        <v>0.45843333333333336</v>
      </c>
    </row>
    <row r="68" spans="1:7" ht="12.75">
      <c r="A68" s="183"/>
      <c r="B68" s="144"/>
      <c r="C68" s="144" t="s">
        <v>231</v>
      </c>
      <c r="D68" s="87" t="s">
        <v>232</v>
      </c>
      <c r="E68" s="412">
        <v>10000</v>
      </c>
      <c r="F68" s="405">
        <v>3986</v>
      </c>
      <c r="G68" s="440">
        <f t="shared" si="1"/>
        <v>0.3986</v>
      </c>
    </row>
    <row r="69" spans="1:7" ht="12.75">
      <c r="A69" s="183"/>
      <c r="B69" s="144"/>
      <c r="C69" s="144" t="s">
        <v>224</v>
      </c>
      <c r="D69" s="87" t="s">
        <v>225</v>
      </c>
      <c r="E69" s="412">
        <v>40500</v>
      </c>
      <c r="F69" s="405">
        <v>32644</v>
      </c>
      <c r="G69" s="440">
        <f t="shared" si="1"/>
        <v>0.8060246913580247</v>
      </c>
    </row>
    <row r="70" spans="1:7" ht="12.75">
      <c r="A70" s="183"/>
      <c r="B70" s="144"/>
      <c r="C70" s="144" t="s">
        <v>233</v>
      </c>
      <c r="D70" s="87" t="s">
        <v>234</v>
      </c>
      <c r="E70" s="412">
        <v>17000</v>
      </c>
      <c r="F70" s="405">
        <v>20923</v>
      </c>
      <c r="G70" s="440">
        <f t="shared" si="1"/>
        <v>1.230764705882353</v>
      </c>
    </row>
    <row r="71" spans="1:7" ht="12.75">
      <c r="A71" s="183"/>
      <c r="B71" s="144"/>
      <c r="C71" s="144" t="s">
        <v>235</v>
      </c>
      <c r="D71" s="87" t="s">
        <v>236</v>
      </c>
      <c r="E71" s="412">
        <v>3500</v>
      </c>
      <c r="F71" s="405">
        <v>3525</v>
      </c>
      <c r="G71" s="440">
        <f t="shared" si="1"/>
        <v>1.0071428571428571</v>
      </c>
    </row>
    <row r="72" spans="1:7" ht="12.75">
      <c r="A72" s="183"/>
      <c r="B72" s="144"/>
      <c r="C72" s="144" t="s">
        <v>237</v>
      </c>
      <c r="D72" s="87" t="s">
        <v>238</v>
      </c>
      <c r="E72" s="412">
        <v>25000</v>
      </c>
      <c r="F72" s="405">
        <v>10227</v>
      </c>
      <c r="G72" s="440">
        <f t="shared" si="1"/>
        <v>0.40908</v>
      </c>
    </row>
    <row r="73" spans="1:7" ht="25.5">
      <c r="A73" s="183"/>
      <c r="B73" s="144"/>
      <c r="C73" s="144" t="s">
        <v>239</v>
      </c>
      <c r="D73" s="87" t="s">
        <v>240</v>
      </c>
      <c r="E73" s="412">
        <v>5000</v>
      </c>
      <c r="F73" s="405">
        <v>3350</v>
      </c>
      <c r="G73" s="440">
        <f t="shared" si="1"/>
        <v>0.67</v>
      </c>
    </row>
    <row r="74" spans="1:7" ht="15.75" customHeight="1">
      <c r="A74" s="183"/>
      <c r="B74" s="144"/>
      <c r="C74" s="144" t="s">
        <v>226</v>
      </c>
      <c r="D74" s="87" t="s">
        <v>241</v>
      </c>
      <c r="E74" s="412">
        <v>48000</v>
      </c>
      <c r="F74" s="405">
        <v>29215</v>
      </c>
      <c r="G74" s="440">
        <f t="shared" si="1"/>
        <v>0.6086458333333333</v>
      </c>
    </row>
    <row r="75" spans="1:7" ht="25.5">
      <c r="A75" s="183"/>
      <c r="B75" s="144"/>
      <c r="C75" s="144" t="s">
        <v>219</v>
      </c>
      <c r="D75" s="87" t="s">
        <v>220</v>
      </c>
      <c r="E75" s="412">
        <v>7000</v>
      </c>
      <c r="F75" s="405">
        <v>9181</v>
      </c>
      <c r="G75" s="440">
        <f t="shared" si="1"/>
        <v>1.3115714285714286</v>
      </c>
    </row>
    <row r="76" spans="1:7" ht="12.75">
      <c r="A76" s="183"/>
      <c r="B76" s="144"/>
      <c r="C76" s="144"/>
      <c r="D76" s="87"/>
      <c r="E76" s="412"/>
      <c r="F76" s="405"/>
      <c r="G76" s="440"/>
    </row>
    <row r="77" spans="1:7" ht="38.25">
      <c r="A77" s="183"/>
      <c r="B77" s="144">
        <v>75618</v>
      </c>
      <c r="C77" s="144"/>
      <c r="D77" s="87" t="s">
        <v>242</v>
      </c>
      <c r="E77" s="412">
        <f>SUM(E78:E79)</f>
        <v>100000</v>
      </c>
      <c r="F77" s="405">
        <f>SUM(F78:F79)</f>
        <v>70655</v>
      </c>
      <c r="G77" s="440">
        <f t="shared" si="1"/>
        <v>0.70655</v>
      </c>
    </row>
    <row r="78" spans="1:7" ht="12.75">
      <c r="A78" s="183"/>
      <c r="B78" s="144"/>
      <c r="C78" s="144" t="s">
        <v>243</v>
      </c>
      <c r="D78" s="87" t="s">
        <v>244</v>
      </c>
      <c r="E78" s="412">
        <v>25000</v>
      </c>
      <c r="F78" s="405">
        <v>13654</v>
      </c>
      <c r="G78" s="440">
        <f t="shared" si="1"/>
        <v>0.54616</v>
      </c>
    </row>
    <row r="79" spans="1:7" ht="25.5">
      <c r="A79" s="183"/>
      <c r="B79" s="144"/>
      <c r="C79" s="144" t="s">
        <v>264</v>
      </c>
      <c r="D79" s="87" t="s">
        <v>265</v>
      </c>
      <c r="E79" s="412">
        <v>75000</v>
      </c>
      <c r="F79" s="405">
        <v>57001</v>
      </c>
      <c r="G79" s="440">
        <f t="shared" si="1"/>
        <v>0.7600133333333333</v>
      </c>
    </row>
    <row r="80" spans="1:7" ht="12.75">
      <c r="A80" s="183"/>
      <c r="B80" s="144"/>
      <c r="C80" s="144"/>
      <c r="D80" s="87"/>
      <c r="E80" s="416"/>
      <c r="F80" s="405"/>
      <c r="G80" s="440"/>
    </row>
    <row r="81" spans="1:8" ht="12.75">
      <c r="A81" s="183"/>
      <c r="B81" s="144">
        <v>75619</v>
      </c>
      <c r="C81" s="144"/>
      <c r="D81" s="87" t="s">
        <v>245</v>
      </c>
      <c r="E81" s="412">
        <f>SUM(E82:E84)</f>
        <v>10140</v>
      </c>
      <c r="F81" s="405">
        <f>SUM(F82:F84)</f>
        <v>10442</v>
      </c>
      <c r="G81" s="440">
        <f t="shared" si="1"/>
        <v>1.0297830374753452</v>
      </c>
      <c r="H81" t="s">
        <v>168</v>
      </c>
    </row>
    <row r="82" spans="1:7" ht="12.75">
      <c r="A82" s="183"/>
      <c r="B82" s="144"/>
      <c r="C82" s="144" t="s">
        <v>246</v>
      </c>
      <c r="D82" s="87" t="s">
        <v>247</v>
      </c>
      <c r="E82" s="412">
        <v>5980</v>
      </c>
      <c r="F82" s="405">
        <v>6769</v>
      </c>
      <c r="G82" s="440">
        <f t="shared" si="1"/>
        <v>1.1319397993311038</v>
      </c>
    </row>
    <row r="83" spans="1:7" ht="12.75">
      <c r="A83" s="183"/>
      <c r="B83" s="144"/>
      <c r="C83" s="144" t="s">
        <v>206</v>
      </c>
      <c r="D83" s="87" t="s">
        <v>207</v>
      </c>
      <c r="E83" s="416">
        <v>4000</v>
      </c>
      <c r="F83" s="405">
        <v>3516</v>
      </c>
      <c r="G83" s="440">
        <f t="shared" si="1"/>
        <v>0.879</v>
      </c>
    </row>
    <row r="84" spans="1:7" ht="25.5">
      <c r="A84" s="183"/>
      <c r="B84" s="144"/>
      <c r="C84" s="144" t="s">
        <v>219</v>
      </c>
      <c r="D84" s="87" t="s">
        <v>220</v>
      </c>
      <c r="E84" s="412">
        <v>160</v>
      </c>
      <c r="F84" s="405">
        <v>157</v>
      </c>
      <c r="G84" s="536">
        <f>SUM(F84/E84)</f>
        <v>0.98125</v>
      </c>
    </row>
    <row r="85" spans="1:7" ht="12.75">
      <c r="A85" s="183"/>
      <c r="B85" s="144"/>
      <c r="C85" s="144"/>
      <c r="D85" s="87"/>
      <c r="E85" s="412"/>
      <c r="F85" s="405"/>
      <c r="G85" s="440"/>
    </row>
    <row r="86" spans="1:7" ht="25.5" customHeight="1">
      <c r="A86" s="183"/>
      <c r="B86" s="144">
        <v>75621</v>
      </c>
      <c r="C86" s="144"/>
      <c r="D86" s="87" t="s">
        <v>248</v>
      </c>
      <c r="E86" s="412">
        <f>SUM(E87+E88)</f>
        <v>1538505</v>
      </c>
      <c r="F86" s="405">
        <f>SUM(F87:F88)</f>
        <v>553219</v>
      </c>
      <c r="G86" s="440">
        <f>SUM(F86/E86)</f>
        <v>0.35958219180308154</v>
      </c>
    </row>
    <row r="87" spans="1:7" ht="12.75" customHeight="1">
      <c r="A87" s="183"/>
      <c r="B87" s="144"/>
      <c r="C87" s="144" t="s">
        <v>249</v>
      </c>
      <c r="D87" s="87" t="s">
        <v>250</v>
      </c>
      <c r="E87" s="412">
        <v>1536505</v>
      </c>
      <c r="F87" s="405">
        <v>552610</v>
      </c>
      <c r="G87" s="440">
        <f>SUM(F87/E87)</f>
        <v>0.3596538898343969</v>
      </c>
    </row>
    <row r="88" spans="1:7" ht="13.5" customHeight="1">
      <c r="A88" s="183"/>
      <c r="B88" s="144"/>
      <c r="C88" s="144" t="s">
        <v>251</v>
      </c>
      <c r="D88" s="87" t="s">
        <v>252</v>
      </c>
      <c r="E88" s="412">
        <v>2000</v>
      </c>
      <c r="F88" s="405">
        <v>609</v>
      </c>
      <c r="G88" s="440">
        <f>SUM(F88/E88)</f>
        <v>0.3045</v>
      </c>
    </row>
    <row r="89" spans="1:7" ht="13.5" thickBot="1">
      <c r="A89" s="254"/>
      <c r="B89" s="229"/>
      <c r="C89" s="229"/>
      <c r="D89" s="230"/>
      <c r="E89" s="413"/>
      <c r="F89" s="431"/>
      <c r="G89" s="441"/>
    </row>
    <row r="90" spans="1:7" ht="15.75" customHeight="1" thickBot="1">
      <c r="A90" s="137">
        <v>758</v>
      </c>
      <c r="B90" s="139"/>
      <c r="C90" s="139"/>
      <c r="D90" s="140" t="s">
        <v>84</v>
      </c>
      <c r="E90" s="449">
        <f>SUM(E92+E95+E98+E101)</f>
        <v>2460566</v>
      </c>
      <c r="F90" s="451">
        <f>SUM(F92+F95+F98+F101)</f>
        <v>1503106</v>
      </c>
      <c r="G90" s="450">
        <f>SUM(F90/E90)</f>
        <v>0.6108781475481657</v>
      </c>
    </row>
    <row r="91" spans="1:7" ht="12.75">
      <c r="A91" s="180"/>
      <c r="B91" s="177"/>
      <c r="C91" s="177"/>
      <c r="D91" s="387"/>
      <c r="E91" s="415"/>
      <c r="F91" s="433"/>
      <c r="G91" s="442"/>
    </row>
    <row r="92" spans="1:7" ht="24.75" customHeight="1">
      <c r="A92" s="183"/>
      <c r="B92" s="144">
        <v>75801</v>
      </c>
      <c r="C92" s="144"/>
      <c r="D92" s="87" t="s">
        <v>319</v>
      </c>
      <c r="E92" s="412">
        <f>SUM(E93)</f>
        <v>2261033</v>
      </c>
      <c r="F92" s="405">
        <f>SUM(F93)</f>
        <v>1391408</v>
      </c>
      <c r="G92" s="440">
        <f>SUM(F92/E92)</f>
        <v>0.6153859762329873</v>
      </c>
    </row>
    <row r="93" spans="1:7" ht="12.75">
      <c r="A93" s="183"/>
      <c r="B93" s="144"/>
      <c r="C93" s="144">
        <v>292</v>
      </c>
      <c r="D93" s="87" t="s">
        <v>254</v>
      </c>
      <c r="E93" s="412">
        <v>2261033</v>
      </c>
      <c r="F93" s="405">
        <v>1391408</v>
      </c>
      <c r="G93" s="440">
        <f>SUM(F93/E93)</f>
        <v>0.6153859762329873</v>
      </c>
    </row>
    <row r="94" spans="1:7" ht="12.75">
      <c r="A94" s="183"/>
      <c r="B94" s="144"/>
      <c r="C94" s="144"/>
      <c r="D94" s="87"/>
      <c r="E94" s="412"/>
      <c r="F94" s="405"/>
      <c r="G94" s="440"/>
    </row>
    <row r="95" spans="1:7" ht="25.5">
      <c r="A95" s="183"/>
      <c r="B95" s="144">
        <v>75802</v>
      </c>
      <c r="C95" s="144"/>
      <c r="D95" s="87" t="s">
        <v>255</v>
      </c>
      <c r="E95" s="412">
        <f>SUM(E96)</f>
        <v>4391</v>
      </c>
      <c r="F95" s="405">
        <f>SUM(F96)</f>
        <v>2196</v>
      </c>
      <c r="G95" s="440">
        <f>SUM(F95/E95)</f>
        <v>0.5001138692780688</v>
      </c>
    </row>
    <row r="96" spans="1:7" ht="12.75">
      <c r="A96" s="183"/>
      <c r="B96" s="133"/>
      <c r="C96" s="144">
        <v>292</v>
      </c>
      <c r="D96" s="87" t="s">
        <v>254</v>
      </c>
      <c r="E96" s="412">
        <v>4391</v>
      </c>
      <c r="F96" s="405">
        <v>2196</v>
      </c>
      <c r="G96" s="440">
        <f>SUM(F96/E96)</f>
        <v>0.5001138692780688</v>
      </c>
    </row>
    <row r="97" spans="1:7" ht="12.75">
      <c r="A97" s="183"/>
      <c r="B97" s="133"/>
      <c r="C97" s="144"/>
      <c r="D97" s="87"/>
      <c r="E97" s="412"/>
      <c r="F97" s="405"/>
      <c r="G97" s="440"/>
    </row>
    <row r="98" spans="1:8" ht="25.5">
      <c r="A98" s="183"/>
      <c r="B98" s="144">
        <v>75805</v>
      </c>
      <c r="C98" s="144"/>
      <c r="D98" s="87" t="s">
        <v>256</v>
      </c>
      <c r="E98" s="412">
        <f>SUM(E99)</f>
        <v>192142</v>
      </c>
      <c r="F98" s="405">
        <f>SUM(F99)</f>
        <v>110863</v>
      </c>
      <c r="G98" s="440">
        <f>SUM(F98/E98)</f>
        <v>0.5769847300434054</v>
      </c>
      <c r="H98" t="s">
        <v>168</v>
      </c>
    </row>
    <row r="99" spans="1:7" ht="12.75">
      <c r="A99" s="183"/>
      <c r="B99" s="144"/>
      <c r="C99" s="144">
        <v>292</v>
      </c>
      <c r="D99" s="87" t="s">
        <v>254</v>
      </c>
      <c r="E99" s="412">
        <v>192142</v>
      </c>
      <c r="F99" s="405">
        <v>110863</v>
      </c>
      <c r="G99" s="440">
        <f>SUM(F99/E99)</f>
        <v>0.5769847300434054</v>
      </c>
    </row>
    <row r="100" spans="1:7" ht="12.75">
      <c r="A100" s="183"/>
      <c r="B100" s="144"/>
      <c r="C100" s="144"/>
      <c r="D100" s="87"/>
      <c r="E100" s="412"/>
      <c r="F100" s="405"/>
      <c r="G100" s="440"/>
    </row>
    <row r="101" spans="1:7" ht="12.75">
      <c r="A101" s="183"/>
      <c r="B101" s="144">
        <v>75814</v>
      </c>
      <c r="C101" s="144"/>
      <c r="D101" s="87" t="s">
        <v>257</v>
      </c>
      <c r="E101" s="412">
        <f>SUM(E102:E104)</f>
        <v>3000</v>
      </c>
      <c r="F101" s="405">
        <v>-1361</v>
      </c>
      <c r="G101" s="452" t="s">
        <v>280</v>
      </c>
    </row>
    <row r="102" spans="1:7" ht="12.75">
      <c r="A102" s="183"/>
      <c r="B102" s="144"/>
      <c r="C102" s="144" t="s">
        <v>233</v>
      </c>
      <c r="D102" s="87" t="s">
        <v>234</v>
      </c>
      <c r="E102" s="412">
        <v>0</v>
      </c>
      <c r="F102" s="405">
        <v>-1439</v>
      </c>
      <c r="G102" s="452" t="s">
        <v>280</v>
      </c>
    </row>
    <row r="103" spans="1:9" ht="25.5">
      <c r="A103" s="183"/>
      <c r="B103" s="144"/>
      <c r="C103" s="144" t="s">
        <v>219</v>
      </c>
      <c r="D103" s="87" t="s">
        <v>220</v>
      </c>
      <c r="E103" s="412">
        <v>0</v>
      </c>
      <c r="F103" s="405">
        <v>-75</v>
      </c>
      <c r="G103" s="452" t="s">
        <v>280</v>
      </c>
      <c r="I103" t="s">
        <v>168</v>
      </c>
    </row>
    <row r="104" spans="1:7" ht="12.75">
      <c r="A104" s="183"/>
      <c r="B104" s="144"/>
      <c r="C104" s="144" t="s">
        <v>258</v>
      </c>
      <c r="D104" s="87" t="s">
        <v>42</v>
      </c>
      <c r="E104" s="416">
        <v>3000</v>
      </c>
      <c r="F104" s="405">
        <v>153</v>
      </c>
      <c r="G104" s="440">
        <f>SUM(F104/E104)</f>
        <v>0.051</v>
      </c>
    </row>
    <row r="105" spans="1:7" ht="13.5" thickBot="1">
      <c r="A105" s="254"/>
      <c r="B105" s="229"/>
      <c r="C105" s="229"/>
      <c r="D105" s="230"/>
      <c r="E105" s="413"/>
      <c r="F105" s="431"/>
      <c r="G105" s="441"/>
    </row>
    <row r="106" spans="1:7" ht="15.75" customHeight="1" thickBot="1">
      <c r="A106" s="137">
        <v>801</v>
      </c>
      <c r="B106" s="139"/>
      <c r="C106" s="139"/>
      <c r="D106" s="140" t="s">
        <v>259</v>
      </c>
      <c r="E106" s="449">
        <f>SUM(E108+E111)</f>
        <v>13456</v>
      </c>
      <c r="F106" s="451">
        <f>SUM(F108+F111)</f>
        <v>13456</v>
      </c>
      <c r="G106" s="537">
        <f>SUM(F106/E106)</f>
        <v>1</v>
      </c>
    </row>
    <row r="107" spans="1:7" ht="12" customHeight="1">
      <c r="A107" s="78"/>
      <c r="B107" s="260"/>
      <c r="C107" s="260"/>
      <c r="D107" s="365"/>
      <c r="E107" s="480"/>
      <c r="F107" s="481"/>
      <c r="G107" s="538"/>
    </row>
    <row r="108" spans="1:7" ht="13.5" customHeight="1">
      <c r="A108" s="187"/>
      <c r="B108" s="472">
        <v>80101</v>
      </c>
      <c r="C108" s="182"/>
      <c r="D108" s="473" t="s">
        <v>88</v>
      </c>
      <c r="E108" s="474">
        <f>SUM(E109)</f>
        <v>1761</v>
      </c>
      <c r="F108" s="477">
        <f>SUM(F109)</f>
        <v>1761</v>
      </c>
      <c r="G108" s="536">
        <f>SUM(F108/E108)</f>
        <v>1</v>
      </c>
    </row>
    <row r="109" spans="1:7" ht="62.25" customHeight="1">
      <c r="A109" s="78"/>
      <c r="B109" s="177"/>
      <c r="C109" s="266">
        <v>201</v>
      </c>
      <c r="D109" s="475" t="s">
        <v>331</v>
      </c>
      <c r="E109" s="476">
        <v>1761</v>
      </c>
      <c r="F109" s="478">
        <v>1761</v>
      </c>
      <c r="G109" s="539">
        <f>SUM(F109/E109)</f>
        <v>1</v>
      </c>
    </row>
    <row r="110" spans="1:8" ht="12.75">
      <c r="A110" s="180"/>
      <c r="B110" s="177"/>
      <c r="C110" s="177"/>
      <c r="D110" s="387"/>
      <c r="E110" s="415"/>
      <c r="F110" s="433"/>
      <c r="G110" s="539"/>
      <c r="H110" t="s">
        <v>168</v>
      </c>
    </row>
    <row r="111" spans="1:7" ht="12.75">
      <c r="A111" s="187"/>
      <c r="B111" s="144">
        <v>80195</v>
      </c>
      <c r="C111" s="144"/>
      <c r="D111" s="87" t="s">
        <v>117</v>
      </c>
      <c r="E111" s="421">
        <f>SUM(E112)</f>
        <v>11695</v>
      </c>
      <c r="F111" s="405">
        <f>SUM(F112)</f>
        <v>11695</v>
      </c>
      <c r="G111" s="536">
        <f>SUM(F111/E111)</f>
        <v>1</v>
      </c>
    </row>
    <row r="112" spans="1:7" ht="37.5" customHeight="1">
      <c r="A112" s="187"/>
      <c r="B112" s="144"/>
      <c r="C112" s="144">
        <v>203</v>
      </c>
      <c r="D112" s="87" t="s">
        <v>312</v>
      </c>
      <c r="E112" s="416">
        <v>11695</v>
      </c>
      <c r="F112" s="405">
        <v>11695</v>
      </c>
      <c r="G112" s="536">
        <f>SUM(E112/F112)</f>
        <v>1</v>
      </c>
    </row>
    <row r="113" spans="1:7" ht="13.5" thickBot="1">
      <c r="A113" s="254"/>
      <c r="B113" s="229"/>
      <c r="C113" s="229"/>
      <c r="D113" s="230"/>
      <c r="E113" s="408"/>
      <c r="F113" s="431"/>
      <c r="G113" s="441"/>
    </row>
    <row r="114" spans="1:7" ht="17.25" customHeight="1" thickBot="1">
      <c r="A114" s="388">
        <v>853</v>
      </c>
      <c r="B114" s="139"/>
      <c r="C114" s="139"/>
      <c r="D114" s="140" t="s">
        <v>327</v>
      </c>
      <c r="E114" s="449">
        <f>E116+E119+E122+E125+E128+E132+E135</f>
        <v>787110</v>
      </c>
      <c r="F114" s="424">
        <f>SUM(F116+F119+F122+F125+F128+F132+F135)</f>
        <v>430831</v>
      </c>
      <c r="G114" s="450">
        <f>SUM(F114/E114)</f>
        <v>0.5473580566883917</v>
      </c>
    </row>
    <row r="115" spans="1:7" ht="12.75">
      <c r="A115" s="390"/>
      <c r="B115" s="177"/>
      <c r="C115" s="177"/>
      <c r="D115" s="387"/>
      <c r="E115" s="415"/>
      <c r="F115" s="433"/>
      <c r="G115" s="442"/>
    </row>
    <row r="116" spans="1:7" ht="39" customHeight="1">
      <c r="A116" s="187"/>
      <c r="B116" s="144">
        <v>85313</v>
      </c>
      <c r="C116" s="144"/>
      <c r="D116" s="385" t="s">
        <v>182</v>
      </c>
      <c r="E116" s="412">
        <f>SUM(E117)</f>
        <v>29636</v>
      </c>
      <c r="F116" s="405">
        <f>SUM(F117)</f>
        <v>14818</v>
      </c>
      <c r="G116" s="440">
        <f>SUM(F116/E116)</f>
        <v>0.5</v>
      </c>
    </row>
    <row r="117" spans="1:7" ht="65.25" customHeight="1">
      <c r="A117" s="187"/>
      <c r="B117" s="144"/>
      <c r="C117" s="144">
        <v>201</v>
      </c>
      <c r="D117" s="87" t="s">
        <v>332</v>
      </c>
      <c r="E117" s="412">
        <v>29636</v>
      </c>
      <c r="F117" s="405">
        <v>14818</v>
      </c>
      <c r="G117" s="440">
        <f>SUM(F117/E117)</f>
        <v>0.5</v>
      </c>
    </row>
    <row r="118" spans="1:7" ht="12.75" customHeight="1">
      <c r="A118" s="187"/>
      <c r="B118" s="144"/>
      <c r="C118" s="144"/>
      <c r="D118" s="87"/>
      <c r="E118" s="412"/>
      <c r="F118" s="405"/>
      <c r="G118" s="440"/>
    </row>
    <row r="119" spans="1:7" ht="25.5">
      <c r="A119" s="183"/>
      <c r="B119" s="144">
        <v>85314</v>
      </c>
      <c r="C119" s="144"/>
      <c r="D119" s="87" t="s">
        <v>313</v>
      </c>
      <c r="E119" s="412">
        <f>SUM(E120)</f>
        <v>545273</v>
      </c>
      <c r="F119" s="405">
        <f>SUM(F120)</f>
        <v>291941</v>
      </c>
      <c r="G119" s="440">
        <f>SUM(F119/E119)</f>
        <v>0.5354033667539012</v>
      </c>
    </row>
    <row r="120" spans="1:7" ht="63.75" customHeight="1">
      <c r="A120" s="183"/>
      <c r="B120" s="144"/>
      <c r="C120" s="144">
        <v>201</v>
      </c>
      <c r="D120" s="87" t="s">
        <v>333</v>
      </c>
      <c r="E120" s="412">
        <v>545273</v>
      </c>
      <c r="F120" s="405">
        <v>291941</v>
      </c>
      <c r="G120" s="440">
        <f>SUM(F120/E120)</f>
        <v>0.5354033667539012</v>
      </c>
    </row>
    <row r="121" spans="1:7" ht="16.5" customHeight="1">
      <c r="A121" s="183"/>
      <c r="B121" s="144"/>
      <c r="C121" s="144"/>
      <c r="D121" s="87"/>
      <c r="E121" s="412"/>
      <c r="F121" s="405"/>
      <c r="G121" s="440"/>
    </row>
    <row r="122" spans="1:7" ht="14.25" customHeight="1">
      <c r="A122" s="183"/>
      <c r="B122" s="144">
        <v>85315</v>
      </c>
      <c r="C122" s="144"/>
      <c r="D122" s="87" t="s">
        <v>111</v>
      </c>
      <c r="E122" s="412">
        <f>SUM(E123)</f>
        <v>29199</v>
      </c>
      <c r="F122" s="405">
        <f>SUM(F123)</f>
        <v>25484</v>
      </c>
      <c r="G122" s="440">
        <f>SUM(F122/E122)</f>
        <v>0.8727696153977876</v>
      </c>
    </row>
    <row r="123" spans="1:7" ht="38.25" customHeight="1">
      <c r="A123" s="183"/>
      <c r="B123" s="144"/>
      <c r="C123" s="144">
        <v>203</v>
      </c>
      <c r="D123" s="87" t="s">
        <v>267</v>
      </c>
      <c r="E123" s="412">
        <v>29199</v>
      </c>
      <c r="F123" s="405">
        <v>25484</v>
      </c>
      <c r="G123" s="440">
        <f>SUM(F123/E123)</f>
        <v>0.8727696153977876</v>
      </c>
    </row>
    <row r="124" spans="1:7" ht="13.5" customHeight="1">
      <c r="A124" s="183"/>
      <c r="B124" s="144"/>
      <c r="C124" s="144"/>
      <c r="D124" s="87"/>
      <c r="E124" s="412"/>
      <c r="F124" s="405"/>
      <c r="G124" s="440"/>
    </row>
    <row r="125" spans="1:7" ht="25.5">
      <c r="A125" s="183"/>
      <c r="B125" s="144">
        <v>85316</v>
      </c>
      <c r="C125" s="144"/>
      <c r="D125" s="87" t="s">
        <v>308</v>
      </c>
      <c r="E125" s="412">
        <f>SUM(E126)</f>
        <v>82580</v>
      </c>
      <c r="F125" s="405">
        <f>SUM(F126)</f>
        <v>41292</v>
      </c>
      <c r="G125" s="440">
        <f>SUM(F125/E125)</f>
        <v>0.5000242189392105</v>
      </c>
    </row>
    <row r="126" spans="1:7" ht="62.25" customHeight="1">
      <c r="A126" s="183"/>
      <c r="B126" s="144"/>
      <c r="C126" s="144">
        <v>201</v>
      </c>
      <c r="D126" s="87" t="s">
        <v>334</v>
      </c>
      <c r="E126" s="412">
        <v>82580</v>
      </c>
      <c r="F126" s="405">
        <v>41292</v>
      </c>
      <c r="G126" s="440">
        <f>SUM(F126/E126)</f>
        <v>0.5000242189392105</v>
      </c>
    </row>
    <row r="127" spans="1:7" ht="12.75" customHeight="1">
      <c r="A127" s="183"/>
      <c r="B127" s="144"/>
      <c r="C127" s="144"/>
      <c r="D127" s="87"/>
      <c r="E127" s="412"/>
      <c r="F127" s="405"/>
      <c r="G127" s="440"/>
    </row>
    <row r="128" spans="1:7" ht="12.75">
      <c r="A128" s="183"/>
      <c r="B128" s="144">
        <v>85319</v>
      </c>
      <c r="C128" s="144"/>
      <c r="D128" s="87" t="s">
        <v>314</v>
      </c>
      <c r="E128" s="412">
        <f>SUM(E129+E130)</f>
        <v>74680</v>
      </c>
      <c r="F128" s="405">
        <f>SUM(F129:F130)</f>
        <v>37520</v>
      </c>
      <c r="G128" s="440">
        <f>SUM(F128/E128)</f>
        <v>0.502410283877879</v>
      </c>
    </row>
    <row r="129" spans="1:7" ht="51" customHeight="1">
      <c r="A129" s="183"/>
      <c r="B129" s="144"/>
      <c r="C129" s="144">
        <v>201</v>
      </c>
      <c r="D129" s="87" t="s">
        <v>204</v>
      </c>
      <c r="E129" s="412">
        <v>69680</v>
      </c>
      <c r="F129" s="405">
        <v>37520</v>
      </c>
      <c r="G129" s="440">
        <f>SUM(F129/E129)</f>
        <v>0.5384615384615384</v>
      </c>
    </row>
    <row r="130" spans="1:7" ht="63.75" customHeight="1">
      <c r="A130" s="183"/>
      <c r="B130" s="144"/>
      <c r="C130" s="144">
        <v>631</v>
      </c>
      <c r="D130" s="87" t="s">
        <v>316</v>
      </c>
      <c r="E130" s="412">
        <v>5000</v>
      </c>
      <c r="F130" s="405">
        <v>0</v>
      </c>
      <c r="G130" s="452" t="s">
        <v>280</v>
      </c>
    </row>
    <row r="131" spans="1:7" ht="12.75" customHeight="1">
      <c r="A131" s="183"/>
      <c r="B131" s="144"/>
      <c r="C131" s="144"/>
      <c r="D131" s="87"/>
      <c r="E131" s="412"/>
      <c r="F131" s="405"/>
      <c r="G131" s="440"/>
    </row>
    <row r="132" spans="1:7" ht="25.5">
      <c r="A132" s="183"/>
      <c r="B132" s="144">
        <v>85328</v>
      </c>
      <c r="C132" s="144"/>
      <c r="D132" s="87" t="s">
        <v>315</v>
      </c>
      <c r="E132" s="412">
        <f>SUM(E133)</f>
        <v>7000</v>
      </c>
      <c r="F132" s="405">
        <f>SUM(F133)</f>
        <v>2940</v>
      </c>
      <c r="G132" s="440">
        <f>SUM(F132/E132)</f>
        <v>0.42</v>
      </c>
    </row>
    <row r="133" spans="1:7" ht="12.75">
      <c r="A133" s="183"/>
      <c r="B133" s="144"/>
      <c r="C133" s="144" t="s">
        <v>275</v>
      </c>
      <c r="D133" s="87" t="s">
        <v>276</v>
      </c>
      <c r="E133" s="412">
        <v>7000</v>
      </c>
      <c r="F133" s="405">
        <v>2940</v>
      </c>
      <c r="G133" s="440">
        <f>SUM(F133/E133)</f>
        <v>0.42</v>
      </c>
    </row>
    <row r="134" spans="1:8" ht="12.75">
      <c r="A134" s="254"/>
      <c r="B134" s="229"/>
      <c r="C134" s="229"/>
      <c r="D134" s="148"/>
      <c r="E134" s="422"/>
      <c r="F134" s="118"/>
      <c r="G134" s="440"/>
      <c r="H134" s="52"/>
    </row>
    <row r="135" spans="1:8" ht="12.75">
      <c r="A135" s="183"/>
      <c r="B135" s="144">
        <v>85395</v>
      </c>
      <c r="C135" s="144"/>
      <c r="D135" s="153" t="s">
        <v>323</v>
      </c>
      <c r="E135" s="412">
        <f>SUM(E136+E137)</f>
        <v>18742</v>
      </c>
      <c r="F135" s="405">
        <f>SUM(F137+F136)</f>
        <v>16836</v>
      </c>
      <c r="G135" s="440">
        <f>SUM(F135/E135)</f>
        <v>0.8983032760644541</v>
      </c>
      <c r="H135" s="52"/>
    </row>
    <row r="136" spans="1:8" ht="65.25" customHeight="1">
      <c r="A136" s="68"/>
      <c r="B136" s="144"/>
      <c r="C136" s="144">
        <v>201</v>
      </c>
      <c r="D136" s="87" t="s">
        <v>333</v>
      </c>
      <c r="E136" s="423">
        <v>1620</v>
      </c>
      <c r="F136" s="115">
        <v>2160</v>
      </c>
      <c r="G136" s="440">
        <f>SUM(F136/E136)</f>
        <v>1.3333333333333333</v>
      </c>
      <c r="H136" s="52"/>
    </row>
    <row r="137" spans="1:7" ht="38.25">
      <c r="A137" s="68"/>
      <c r="B137" s="144"/>
      <c r="C137" s="144">
        <v>203</v>
      </c>
      <c r="D137" s="87" t="s">
        <v>267</v>
      </c>
      <c r="E137" s="423">
        <v>17122</v>
      </c>
      <c r="F137" s="115">
        <v>14676</v>
      </c>
      <c r="G137" s="440">
        <f>SUM(F137/E137)</f>
        <v>0.8571428571428571</v>
      </c>
    </row>
    <row r="138" spans="1:8" ht="13.5" thickBot="1">
      <c r="A138" s="68"/>
      <c r="B138" s="167"/>
      <c r="C138" s="167"/>
      <c r="D138" s="292"/>
      <c r="E138" s="482"/>
      <c r="F138" s="118"/>
      <c r="G138" s="483"/>
      <c r="H138" t="s">
        <v>168</v>
      </c>
    </row>
    <row r="139" spans="1:7" ht="15" customHeight="1" thickBot="1">
      <c r="A139" s="137">
        <v>854</v>
      </c>
      <c r="B139" s="139"/>
      <c r="C139" s="139"/>
      <c r="D139" s="140" t="s">
        <v>118</v>
      </c>
      <c r="E139" s="464">
        <f>SUM(E141+E143+E145+E147)</f>
        <v>66454</v>
      </c>
      <c r="F139" s="424">
        <f>SUM(F141+F143+F145+F148)</f>
        <v>44594</v>
      </c>
      <c r="G139" s="450">
        <f>SUM(F139/E139)</f>
        <v>0.6710506515785355</v>
      </c>
    </row>
    <row r="140" spans="1:7" ht="12.75">
      <c r="A140" s="396"/>
      <c r="B140" s="397"/>
      <c r="C140" s="397"/>
      <c r="D140" s="398"/>
      <c r="E140" s="415"/>
      <c r="F140" s="433"/>
      <c r="G140" s="442"/>
    </row>
    <row r="141" spans="1:7" ht="12.75">
      <c r="A141" s="158"/>
      <c r="B141" s="252">
        <v>85495</v>
      </c>
      <c r="C141" s="252"/>
      <c r="D141" s="258" t="s">
        <v>117</v>
      </c>
      <c r="E141" s="420">
        <f>SUM(E142)</f>
        <v>4414</v>
      </c>
      <c r="F141" s="405">
        <f>SUM(F142)</f>
        <v>4414</v>
      </c>
      <c r="G141" s="440">
        <f aca="true" t="shared" si="2" ref="G141:G146">SUM(F141/E141)</f>
        <v>1</v>
      </c>
    </row>
    <row r="142" spans="1:9" ht="38.25" customHeight="1">
      <c r="A142" s="183"/>
      <c r="B142" s="144"/>
      <c r="C142" s="144">
        <v>203</v>
      </c>
      <c r="D142" s="87" t="s">
        <v>267</v>
      </c>
      <c r="E142" s="416">
        <v>4414</v>
      </c>
      <c r="F142" s="405">
        <v>4414</v>
      </c>
      <c r="G142" s="440">
        <f t="shared" si="2"/>
        <v>1</v>
      </c>
      <c r="I142" s="52"/>
    </row>
    <row r="143" spans="1:7" ht="12.75">
      <c r="A143" s="183"/>
      <c r="B143" s="144">
        <v>85404</v>
      </c>
      <c r="C143" s="144"/>
      <c r="D143" s="87" t="s">
        <v>120</v>
      </c>
      <c r="E143" s="412">
        <f>SUM(E144)</f>
        <v>50000</v>
      </c>
      <c r="F143" s="405">
        <f>SUM(F144)</f>
        <v>34640</v>
      </c>
      <c r="G143" s="536">
        <f t="shared" si="2"/>
        <v>0.6928</v>
      </c>
    </row>
    <row r="144" spans="1:7" ht="25.5">
      <c r="A144" s="183"/>
      <c r="B144" s="144"/>
      <c r="C144" s="144" t="s">
        <v>270</v>
      </c>
      <c r="D144" s="87" t="s">
        <v>271</v>
      </c>
      <c r="E144" s="412">
        <v>50000</v>
      </c>
      <c r="F144" s="405">
        <v>34640</v>
      </c>
      <c r="G144" s="536">
        <f t="shared" si="2"/>
        <v>0.6928</v>
      </c>
    </row>
    <row r="145" spans="1:7" ht="25.5">
      <c r="A145" s="254"/>
      <c r="B145" s="229">
        <v>85412</v>
      </c>
      <c r="C145" s="229"/>
      <c r="D145" s="230" t="s">
        <v>272</v>
      </c>
      <c r="E145" s="413">
        <f>SUM(E146)</f>
        <v>9300</v>
      </c>
      <c r="F145" s="431">
        <f>SUM(F146)</f>
        <v>2800</v>
      </c>
      <c r="G145" s="536">
        <f t="shared" si="2"/>
        <v>0.3010752688172043</v>
      </c>
    </row>
    <row r="146" spans="1:7" ht="38.25">
      <c r="A146" s="183"/>
      <c r="B146" s="407"/>
      <c r="C146" s="144">
        <v>244</v>
      </c>
      <c r="D146" s="87" t="s">
        <v>273</v>
      </c>
      <c r="E146" s="423">
        <v>9300</v>
      </c>
      <c r="F146" s="115">
        <v>2800</v>
      </c>
      <c r="G146" s="440">
        <f t="shared" si="2"/>
        <v>0.3010752688172043</v>
      </c>
    </row>
    <row r="147" spans="1:7" ht="12.75">
      <c r="A147" s="183"/>
      <c r="B147" s="407">
        <v>85415</v>
      </c>
      <c r="C147" s="144"/>
      <c r="D147" s="87" t="s">
        <v>324</v>
      </c>
      <c r="E147" s="423">
        <f>SUM(E148)</f>
        <v>2740</v>
      </c>
      <c r="F147" s="405">
        <f>SUM(F148)</f>
        <v>2740</v>
      </c>
      <c r="G147" s="440">
        <f>SUM(F147/E147)</f>
        <v>1</v>
      </c>
    </row>
    <row r="148" spans="1:7" ht="38.25">
      <c r="A148" s="68"/>
      <c r="B148" s="406"/>
      <c r="C148" s="167">
        <v>203</v>
      </c>
      <c r="D148" s="292" t="s">
        <v>267</v>
      </c>
      <c r="E148" s="426">
        <v>2740</v>
      </c>
      <c r="F148" s="431">
        <v>2740</v>
      </c>
      <c r="G148" s="441">
        <f>SUM(F148/E148)</f>
        <v>1</v>
      </c>
    </row>
    <row r="149" spans="1:7" ht="13.5" thickBot="1">
      <c r="A149" s="254"/>
      <c r="B149" s="493"/>
      <c r="C149" s="229"/>
      <c r="D149" s="230"/>
      <c r="E149" s="426"/>
      <c r="F149" s="402"/>
      <c r="G149" s="441"/>
    </row>
    <row r="150" spans="1:7" ht="29.25" customHeight="1" thickBot="1">
      <c r="A150" s="137">
        <v>900</v>
      </c>
      <c r="B150" s="139"/>
      <c r="C150" s="139"/>
      <c r="D150" s="140" t="s">
        <v>274</v>
      </c>
      <c r="E150" s="465">
        <f>SUM(E152+E156+E159)</f>
        <v>262300</v>
      </c>
      <c r="F150" s="424">
        <f>SUM(F152+F156+F159)</f>
        <v>153276</v>
      </c>
      <c r="G150" s="450">
        <f>SUM(F150/E150)</f>
        <v>0.5843537933663744</v>
      </c>
    </row>
    <row r="151" spans="1:7" ht="12.75">
      <c r="A151" s="180"/>
      <c r="B151" s="177"/>
      <c r="C151" s="177"/>
      <c r="D151" s="387"/>
      <c r="E151" s="415"/>
      <c r="F151" s="433"/>
      <c r="G151" s="442"/>
    </row>
    <row r="152" spans="1:7" ht="12.75">
      <c r="A152" s="183"/>
      <c r="B152" s="144">
        <v>90003</v>
      </c>
      <c r="C152" s="144"/>
      <c r="D152" s="87" t="s">
        <v>132</v>
      </c>
      <c r="E152" s="412">
        <f>SUM(E154+E153)</f>
        <v>155300</v>
      </c>
      <c r="F152" s="405">
        <f>SUM(F153:F154)</f>
        <v>93206</v>
      </c>
      <c r="G152" s="440">
        <f>SUM(F152/E152)</f>
        <v>0.600167417900837</v>
      </c>
    </row>
    <row r="153" spans="1:7" ht="12.75">
      <c r="A153" s="183"/>
      <c r="B153" s="144"/>
      <c r="C153" s="144" t="s">
        <v>275</v>
      </c>
      <c r="D153" s="87" t="s">
        <v>276</v>
      </c>
      <c r="E153" s="412">
        <v>155000</v>
      </c>
      <c r="F153" s="405">
        <v>92845</v>
      </c>
      <c r="G153" s="440">
        <f>SUM(F153/E153)</f>
        <v>0.599</v>
      </c>
    </row>
    <row r="154" spans="1:7" ht="25.5">
      <c r="A154" s="183"/>
      <c r="B154" s="144"/>
      <c r="C154" s="144" t="s">
        <v>219</v>
      </c>
      <c r="D154" s="87" t="s">
        <v>220</v>
      </c>
      <c r="E154" s="412">
        <v>300</v>
      </c>
      <c r="F154" s="405">
        <v>361</v>
      </c>
      <c r="G154" s="536">
        <f>SUM(F154/E154)</f>
        <v>1.2033333333333334</v>
      </c>
    </row>
    <row r="155" spans="1:7" ht="12.75">
      <c r="A155" s="183"/>
      <c r="B155" s="144"/>
      <c r="C155" s="144"/>
      <c r="D155" s="87"/>
      <c r="E155" s="412"/>
      <c r="F155" s="405"/>
      <c r="G155" s="440" t="s">
        <v>168</v>
      </c>
    </row>
    <row r="156" spans="1:7" ht="12.75">
      <c r="A156" s="183"/>
      <c r="B156" s="144">
        <v>90015</v>
      </c>
      <c r="C156" s="144"/>
      <c r="D156" s="87" t="s">
        <v>134</v>
      </c>
      <c r="E156" s="412">
        <f>SUM(E157)</f>
        <v>57000</v>
      </c>
      <c r="F156" s="405">
        <f>SUM(F157)</f>
        <v>47708</v>
      </c>
      <c r="G156" s="440">
        <f aca="true" t="shared" si="3" ref="G156:G170">SUM(F156/E156)</f>
        <v>0.8369824561403508</v>
      </c>
    </row>
    <row r="157" spans="1:7" ht="65.25" customHeight="1">
      <c r="A157" s="183"/>
      <c r="B157" s="144"/>
      <c r="C157" s="144">
        <v>201</v>
      </c>
      <c r="D157" s="87" t="s">
        <v>335</v>
      </c>
      <c r="E157" s="416">
        <v>57000</v>
      </c>
      <c r="F157" s="405">
        <v>47708</v>
      </c>
      <c r="G157" s="440">
        <f t="shared" si="3"/>
        <v>0.8369824561403508</v>
      </c>
    </row>
    <row r="158" spans="1:7" ht="12" customHeight="1">
      <c r="A158" s="183"/>
      <c r="B158" s="144"/>
      <c r="C158" s="144"/>
      <c r="D158" s="87"/>
      <c r="E158" s="416"/>
      <c r="F158" s="405"/>
      <c r="G158" s="440"/>
    </row>
    <row r="159" spans="1:9" ht="12.75">
      <c r="A159" s="183"/>
      <c r="B159" s="144">
        <v>90095</v>
      </c>
      <c r="C159" s="144"/>
      <c r="D159" s="87" t="s">
        <v>117</v>
      </c>
      <c r="E159" s="412">
        <f>SUM(E160)</f>
        <v>50000</v>
      </c>
      <c r="F159" s="405">
        <f>SUM(F160)</f>
        <v>12362</v>
      </c>
      <c r="G159" s="440">
        <f t="shared" si="3"/>
        <v>0.24724</v>
      </c>
      <c r="I159" s="52"/>
    </row>
    <row r="160" spans="1:9" ht="12.75">
      <c r="A160" s="254"/>
      <c r="B160" s="229"/>
      <c r="C160" s="229" t="s">
        <v>202</v>
      </c>
      <c r="D160" s="230" t="s">
        <v>203</v>
      </c>
      <c r="E160" s="413">
        <v>50000</v>
      </c>
      <c r="F160" s="431">
        <v>12362</v>
      </c>
      <c r="G160" s="440">
        <f t="shared" si="3"/>
        <v>0.24724</v>
      </c>
      <c r="I160" s="52"/>
    </row>
    <row r="161" spans="1:7" ht="13.5" thickBot="1">
      <c r="A161" s="254"/>
      <c r="B161" s="229"/>
      <c r="C161" s="229"/>
      <c r="D161" s="230"/>
      <c r="E161" s="426"/>
      <c r="F161" s="431"/>
      <c r="G161" s="441"/>
    </row>
    <row r="162" spans="1:7" ht="28.5" customHeight="1" thickBot="1">
      <c r="A162" s="494">
        <v>921</v>
      </c>
      <c r="B162" s="299"/>
      <c r="C162" s="299"/>
      <c r="D162" s="427" t="s">
        <v>325</v>
      </c>
      <c r="E162" s="437">
        <f>SUM(E164)</f>
        <v>5500</v>
      </c>
      <c r="F162" s="424">
        <f>SUM(F164)</f>
        <v>5820</v>
      </c>
      <c r="G162" s="537">
        <f>SUM(F162/E162)</f>
        <v>1.0581818181818181</v>
      </c>
    </row>
    <row r="163" spans="1:7" ht="13.5" customHeight="1">
      <c r="A163" s="496"/>
      <c r="B163" s="255"/>
      <c r="C163" s="167"/>
      <c r="D163" s="485"/>
      <c r="E163" s="479"/>
      <c r="F163" s="486"/>
      <c r="G163" s="540"/>
    </row>
    <row r="164" spans="1:8" ht="12.75">
      <c r="A164" s="496"/>
      <c r="B164" s="144">
        <v>92195</v>
      </c>
      <c r="C164" s="144"/>
      <c r="D164" s="87" t="s">
        <v>117</v>
      </c>
      <c r="E164" s="423">
        <f>SUM(E165+E166)</f>
        <v>5500</v>
      </c>
      <c r="F164" s="115">
        <f>SUM(F165+F166)</f>
        <v>5820</v>
      </c>
      <c r="G164" s="536">
        <f>SUM(F164/E164)</f>
        <v>1.0581818181818181</v>
      </c>
      <c r="H164" t="s">
        <v>168</v>
      </c>
    </row>
    <row r="165" spans="1:7" ht="25.5">
      <c r="A165" s="453"/>
      <c r="B165" s="144"/>
      <c r="C165" s="144" t="s">
        <v>270</v>
      </c>
      <c r="D165" s="87" t="s">
        <v>330</v>
      </c>
      <c r="E165" s="423">
        <v>4000</v>
      </c>
      <c r="F165" s="115">
        <v>4000</v>
      </c>
      <c r="G165" s="536">
        <f>SUM(F165/E165)</f>
        <v>1</v>
      </c>
    </row>
    <row r="166" spans="1:7" ht="12.75">
      <c r="A166" s="496"/>
      <c r="B166" s="144"/>
      <c r="C166" s="144" t="s">
        <v>202</v>
      </c>
      <c r="D166" s="87" t="s">
        <v>203</v>
      </c>
      <c r="E166" s="423">
        <v>1500</v>
      </c>
      <c r="F166" s="115">
        <v>1820</v>
      </c>
      <c r="G166" s="536">
        <f>SUM(F166/E166)</f>
        <v>1.2133333333333334</v>
      </c>
    </row>
    <row r="167" spans="1:7" ht="13.5" thickBot="1">
      <c r="A167" s="497"/>
      <c r="B167" s="234"/>
      <c r="C167" s="234"/>
      <c r="D167" s="235"/>
      <c r="E167" s="498"/>
      <c r="F167" s="462"/>
      <c r="G167" s="499"/>
    </row>
    <row r="168" spans="1:7" ht="18.75" customHeight="1" thickBot="1">
      <c r="A168" s="221"/>
      <c r="B168" s="202"/>
      <c r="C168" s="202"/>
      <c r="D168" s="439" t="s">
        <v>320</v>
      </c>
      <c r="E168" s="484">
        <f>SUM(E11+E16+E25+E34+E44+E53+E90+E106+E114+E139+E150+E162+E7)</f>
        <v>14544184</v>
      </c>
      <c r="F168" s="466">
        <f>SUM(F11+F16+F25+F34+F44+F53+F90+F106+F114+F139+F150+F162+F7)</f>
        <v>6675998</v>
      </c>
      <c r="G168" s="429">
        <f t="shared" si="3"/>
        <v>0.4590149574565338</v>
      </c>
    </row>
    <row r="169" spans="1:7" ht="16.5" thickBot="1">
      <c r="A169" s="52"/>
      <c r="B169" s="52"/>
      <c r="C169" s="52"/>
      <c r="D169" s="394" t="s">
        <v>293</v>
      </c>
      <c r="E169" s="467">
        <v>1480000</v>
      </c>
      <c r="F169" s="469">
        <v>900000</v>
      </c>
      <c r="G169" s="443">
        <f t="shared" si="3"/>
        <v>0.6081081081081081</v>
      </c>
    </row>
    <row r="170" spans="1:7" ht="16.5" thickBot="1">
      <c r="A170" s="52"/>
      <c r="B170" s="52"/>
      <c r="C170" s="52"/>
      <c r="D170" s="395" t="s">
        <v>321</v>
      </c>
      <c r="E170" s="468">
        <f>SUM(E168:E169)</f>
        <v>16024184</v>
      </c>
      <c r="F170" s="424">
        <f>SUM(F168:F169)</f>
        <v>7575998</v>
      </c>
      <c r="G170" s="443">
        <f t="shared" si="3"/>
        <v>0.47278526007939</v>
      </c>
    </row>
  </sheetData>
  <printOptions/>
  <pageMargins left="0.43" right="0.48" top="0.27" bottom="0.43" header="0.25" footer="0.43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H133"/>
  <sheetViews>
    <sheetView tabSelected="1" workbookViewId="0" topLeftCell="A1">
      <selection activeCell="C128" sqref="C128:E128"/>
    </sheetView>
  </sheetViews>
  <sheetFormatPr defaultColWidth="9.00390625" defaultRowHeight="12.75"/>
  <cols>
    <col min="1" max="1" width="7.125" style="542" customWidth="1"/>
    <col min="2" max="2" width="8.125" style="620" customWidth="1"/>
    <col min="3" max="3" width="8.625" style="620" customWidth="1"/>
    <col min="4" max="4" width="52.00390625" style="581" customWidth="1"/>
    <col min="5" max="5" width="17.25390625" style="551" customWidth="1"/>
  </cols>
  <sheetData>
    <row r="2" spans="4:5" ht="12.75">
      <c r="D2" s="658"/>
      <c r="E2" s="659"/>
    </row>
    <row r="3" spans="4:5" ht="12.75">
      <c r="D3" s="659"/>
      <c r="E3" s="659"/>
    </row>
    <row r="4" ht="12.75">
      <c r="D4" s="551" t="s">
        <v>376</v>
      </c>
    </row>
    <row r="5" spans="1:5" ht="12.75">
      <c r="A5" s="541"/>
      <c r="B5" s="602"/>
      <c r="C5" s="602"/>
      <c r="D5" s="582" t="s">
        <v>375</v>
      </c>
      <c r="E5" s="552"/>
    </row>
    <row r="6" spans="1:5" ht="12.75">
      <c r="A6" s="541"/>
      <c r="B6" s="602"/>
      <c r="C6" s="602"/>
      <c r="D6" s="582" t="s">
        <v>379</v>
      </c>
      <c r="E6" s="552"/>
    </row>
    <row r="7" spans="1:5" ht="12.75">
      <c r="A7" s="541"/>
      <c r="B7" s="602"/>
      <c r="C7" s="602"/>
      <c r="D7" s="582"/>
      <c r="E7" s="552"/>
    </row>
    <row r="8" spans="1:5" s="600" customFormat="1" ht="42" customHeight="1">
      <c r="A8" s="657" t="s">
        <v>348</v>
      </c>
      <c r="B8" s="657"/>
      <c r="C8" s="657"/>
      <c r="D8" s="657"/>
      <c r="E8" s="657"/>
    </row>
    <row r="9" spans="1:5" ht="11.25" customHeight="1">
      <c r="A9" s="561"/>
      <c r="B9" s="603"/>
      <c r="C9" s="603"/>
      <c r="D9" s="637"/>
      <c r="E9" s="561"/>
    </row>
    <row r="10" spans="1:5" ht="11.25" customHeight="1">
      <c r="A10" s="561"/>
      <c r="B10" s="603"/>
      <c r="C10" s="603"/>
      <c r="D10" s="637"/>
      <c r="E10" s="561"/>
    </row>
    <row r="11" spans="1:5" ht="3" customHeight="1" thickBot="1">
      <c r="A11" s="561"/>
      <c r="B11" s="603"/>
      <c r="C11" s="603"/>
      <c r="D11" s="637"/>
      <c r="E11" s="561"/>
    </row>
    <row r="12" spans="1:5" ht="3.75" customHeight="1" hidden="1" thickBot="1">
      <c r="A12" s="541"/>
      <c r="B12" s="602"/>
      <c r="C12" s="602"/>
      <c r="D12" s="541"/>
      <c r="E12" s="549"/>
    </row>
    <row r="13" spans="1:5" s="565" customFormat="1" ht="47.25" customHeight="1" thickBot="1">
      <c r="A13" s="601" t="s">
        <v>2</v>
      </c>
      <c r="B13" s="639" t="s">
        <v>349</v>
      </c>
      <c r="C13" s="604" t="s">
        <v>350</v>
      </c>
      <c r="D13" s="599" t="s">
        <v>5</v>
      </c>
      <c r="E13" s="570" t="s">
        <v>378</v>
      </c>
    </row>
    <row r="14" spans="1:5" s="565" customFormat="1" ht="13.5" thickBot="1">
      <c r="A14" s="545"/>
      <c r="B14" s="606"/>
      <c r="C14" s="607"/>
      <c r="D14" s="583"/>
      <c r="E14" s="550"/>
    </row>
    <row r="15" spans="1:5" s="573" customFormat="1" ht="13.5" thickBot="1">
      <c r="A15" s="571" t="s">
        <v>9</v>
      </c>
      <c r="B15" s="605"/>
      <c r="C15" s="621"/>
      <c r="D15" s="584" t="s">
        <v>337</v>
      </c>
      <c r="E15" s="572">
        <f>SUM(E17)</f>
        <v>30</v>
      </c>
    </row>
    <row r="16" spans="1:5" s="565" customFormat="1" ht="12.75">
      <c r="A16" s="546"/>
      <c r="B16" s="606"/>
      <c r="C16" s="607"/>
      <c r="D16" s="583"/>
      <c r="E16" s="550"/>
    </row>
    <row r="17" spans="1:5" s="618" customFormat="1" ht="12.75">
      <c r="A17" s="545"/>
      <c r="B17" s="627" t="s">
        <v>338</v>
      </c>
      <c r="C17" s="633"/>
      <c r="D17" s="585" t="s">
        <v>339</v>
      </c>
      <c r="E17" s="638">
        <f>SUM(E18)</f>
        <v>30</v>
      </c>
    </row>
    <row r="18" spans="1:8" s="565" customFormat="1" ht="12.75">
      <c r="A18" s="545"/>
      <c r="B18" s="606"/>
      <c r="C18" s="629" t="s">
        <v>351</v>
      </c>
      <c r="D18" s="586" t="s">
        <v>203</v>
      </c>
      <c r="E18" s="553">
        <v>30</v>
      </c>
      <c r="H18" s="565" t="s">
        <v>168</v>
      </c>
    </row>
    <row r="19" spans="1:5" s="565" customFormat="1" ht="13.5" thickBot="1">
      <c r="A19" s="545"/>
      <c r="B19" s="606"/>
      <c r="C19" s="607"/>
      <c r="D19" s="587"/>
      <c r="E19" s="554"/>
    </row>
    <row r="20" spans="1:5" s="573" customFormat="1" ht="13.5" thickBot="1">
      <c r="A20" s="571">
        <v>600</v>
      </c>
      <c r="B20" s="605"/>
      <c r="C20" s="621"/>
      <c r="D20" s="588" t="s">
        <v>285</v>
      </c>
      <c r="E20" s="574">
        <f>SUM(E22)</f>
        <v>100000</v>
      </c>
    </row>
    <row r="21" spans="1:5" s="565" customFormat="1" ht="12.75">
      <c r="A21" s="546"/>
      <c r="B21" s="606"/>
      <c r="C21" s="607"/>
      <c r="D21" s="583"/>
      <c r="E21" s="554"/>
    </row>
    <row r="22" spans="1:5" s="618" customFormat="1" ht="12.75">
      <c r="A22" s="545"/>
      <c r="B22" s="627">
        <v>60014</v>
      </c>
      <c r="C22" s="633"/>
      <c r="D22" s="585" t="s">
        <v>345</v>
      </c>
      <c r="E22" s="617">
        <f>SUM(E23)</f>
        <v>100000</v>
      </c>
    </row>
    <row r="23" spans="1:5" s="565" customFormat="1" ht="39" customHeight="1">
      <c r="A23" s="545"/>
      <c r="B23" s="606"/>
      <c r="C23" s="629">
        <v>2320</v>
      </c>
      <c r="D23" s="586" t="s">
        <v>277</v>
      </c>
      <c r="E23" s="553">
        <v>100000</v>
      </c>
    </row>
    <row r="24" spans="1:5" s="565" customFormat="1" ht="13.5" thickBot="1">
      <c r="A24" s="545"/>
      <c r="B24" s="606"/>
      <c r="C24" s="607"/>
      <c r="D24" s="587"/>
      <c r="E24" s="554"/>
    </row>
    <row r="25" spans="1:5" s="573" customFormat="1" ht="12.75" customHeight="1" thickBot="1">
      <c r="A25" s="571">
        <v>700</v>
      </c>
      <c r="B25" s="605"/>
      <c r="C25" s="621"/>
      <c r="D25" s="588" t="s">
        <v>30</v>
      </c>
      <c r="E25" s="574">
        <f>SUM(E27)</f>
        <v>359700</v>
      </c>
    </row>
    <row r="26" spans="1:5" s="565" customFormat="1" ht="12.75">
      <c r="A26" s="546"/>
      <c r="B26" s="606"/>
      <c r="C26" s="607"/>
      <c r="D26" s="583"/>
      <c r="E26" s="554"/>
    </row>
    <row r="27" spans="1:5" s="618" customFormat="1" ht="12.75" customHeight="1">
      <c r="A27" s="546"/>
      <c r="B27" s="627">
        <v>70005</v>
      </c>
      <c r="C27" s="633"/>
      <c r="D27" s="585" t="s">
        <v>165</v>
      </c>
      <c r="E27" s="617">
        <f>SUM(E28:E31)</f>
        <v>359700</v>
      </c>
    </row>
    <row r="28" spans="1:5" s="565" customFormat="1" ht="13.5" customHeight="1">
      <c r="A28" s="547"/>
      <c r="B28" s="607"/>
      <c r="C28" s="629" t="s">
        <v>352</v>
      </c>
      <c r="D28" s="586" t="s">
        <v>195</v>
      </c>
      <c r="E28" s="553">
        <v>326400</v>
      </c>
    </row>
    <row r="29" spans="1:5" s="565" customFormat="1" ht="25.5">
      <c r="A29" s="547"/>
      <c r="B29" s="607"/>
      <c r="C29" s="630" t="s">
        <v>353</v>
      </c>
      <c r="D29" s="586" t="s">
        <v>197</v>
      </c>
      <c r="E29" s="553">
        <v>19247</v>
      </c>
    </row>
    <row r="30" spans="1:5" s="565" customFormat="1" ht="39" customHeight="1">
      <c r="A30" s="547"/>
      <c r="B30" s="607"/>
      <c r="C30" s="630" t="s">
        <v>354</v>
      </c>
      <c r="D30" s="586" t="s">
        <v>342</v>
      </c>
      <c r="E30" s="553">
        <v>12000</v>
      </c>
    </row>
    <row r="31" spans="1:5" s="565" customFormat="1" ht="52.5" customHeight="1">
      <c r="A31" s="547"/>
      <c r="B31" s="607"/>
      <c r="C31" s="630" t="s">
        <v>355</v>
      </c>
      <c r="D31" s="586" t="s">
        <v>201</v>
      </c>
      <c r="E31" s="553">
        <v>2053</v>
      </c>
    </row>
    <row r="32" spans="1:5" s="565" customFormat="1" ht="13.5" thickBot="1">
      <c r="A32" s="547"/>
      <c r="B32" s="607"/>
      <c r="C32" s="607"/>
      <c r="D32" s="587"/>
      <c r="E32" s="554"/>
    </row>
    <row r="33" spans="1:5" s="573" customFormat="1" ht="13.5" thickBot="1">
      <c r="A33" s="571">
        <v>750</v>
      </c>
      <c r="B33" s="605"/>
      <c r="C33" s="621"/>
      <c r="D33" s="588" t="s">
        <v>49</v>
      </c>
      <c r="E33" s="574">
        <f>SUM(E35)</f>
        <v>48192</v>
      </c>
    </row>
    <row r="34" spans="1:5" s="565" customFormat="1" ht="12.75">
      <c r="A34" s="546"/>
      <c r="B34" s="606"/>
      <c r="C34" s="607"/>
      <c r="D34" s="589"/>
      <c r="E34" s="555"/>
    </row>
    <row r="35" spans="1:5" s="618" customFormat="1" ht="12.75">
      <c r="A35" s="546"/>
      <c r="B35" s="627">
        <v>75011</v>
      </c>
      <c r="C35" s="633"/>
      <c r="D35" s="585" t="s">
        <v>310</v>
      </c>
      <c r="E35" s="617">
        <f>SUM(E36)</f>
        <v>48192</v>
      </c>
    </row>
    <row r="36" spans="1:5" s="565" customFormat="1" ht="42" customHeight="1">
      <c r="A36" s="547"/>
      <c r="B36" s="607"/>
      <c r="C36" s="629">
        <v>2010</v>
      </c>
      <c r="D36" s="586" t="s">
        <v>204</v>
      </c>
      <c r="E36" s="553">
        <v>48192</v>
      </c>
    </row>
    <row r="37" spans="1:5" s="565" customFormat="1" ht="13.5" thickBot="1">
      <c r="A37" s="547"/>
      <c r="B37" s="607"/>
      <c r="C37" s="607"/>
      <c r="D37" s="590"/>
      <c r="E37" s="554"/>
    </row>
    <row r="38" spans="1:5" s="573" customFormat="1" ht="26.25" customHeight="1" thickBot="1">
      <c r="A38" s="571">
        <v>751</v>
      </c>
      <c r="B38" s="605"/>
      <c r="C38" s="621"/>
      <c r="D38" s="584" t="s">
        <v>306</v>
      </c>
      <c r="E38" s="574">
        <f>SUM(E40)</f>
        <v>2060</v>
      </c>
    </row>
    <row r="39" spans="1:5" s="565" customFormat="1" ht="12.75">
      <c r="A39" s="563"/>
      <c r="B39" s="608"/>
      <c r="C39" s="622"/>
      <c r="D39" s="591"/>
      <c r="E39" s="564"/>
    </row>
    <row r="40" spans="1:5" s="618" customFormat="1" ht="25.5">
      <c r="A40" s="546"/>
      <c r="B40" s="627">
        <v>75101</v>
      </c>
      <c r="C40" s="633"/>
      <c r="D40" s="585" t="s">
        <v>318</v>
      </c>
      <c r="E40" s="617">
        <f>SUM(E41)</f>
        <v>2060</v>
      </c>
    </row>
    <row r="41" spans="1:5" s="565" customFormat="1" ht="45" customHeight="1" thickBot="1">
      <c r="A41" s="560"/>
      <c r="B41" s="609"/>
      <c r="C41" s="632">
        <v>2010</v>
      </c>
      <c r="D41" s="631" t="s">
        <v>204</v>
      </c>
      <c r="E41" s="558">
        <v>2060</v>
      </c>
    </row>
    <row r="42" spans="1:6" s="565" customFormat="1" ht="12.75">
      <c r="A42" s="562"/>
      <c r="B42" s="606"/>
      <c r="C42" s="607"/>
      <c r="D42" s="587"/>
      <c r="E42" s="559"/>
      <c r="F42" s="566"/>
    </row>
    <row r="43" spans="1:6" s="565" customFormat="1" ht="12.75">
      <c r="A43" s="562"/>
      <c r="B43" s="606"/>
      <c r="C43" s="607"/>
      <c r="D43" s="587"/>
      <c r="E43" s="559"/>
      <c r="F43" s="566"/>
    </row>
    <row r="44" spans="1:6" s="565" customFormat="1" ht="12.75">
      <c r="A44" s="562"/>
      <c r="B44" s="606"/>
      <c r="C44" s="607"/>
      <c r="D44" s="587"/>
      <c r="E44" s="559"/>
      <c r="F44" s="566"/>
    </row>
    <row r="45" spans="1:6" s="565" customFormat="1" ht="12.75">
      <c r="A45" s="562"/>
      <c r="B45" s="606"/>
      <c r="C45" s="607"/>
      <c r="D45" s="587"/>
      <c r="E45" s="559"/>
      <c r="F45" s="566"/>
    </row>
    <row r="46" spans="1:6" s="565" customFormat="1" ht="12.75">
      <c r="A46" s="562"/>
      <c r="B46" s="606"/>
      <c r="C46" s="607"/>
      <c r="D46" s="587"/>
      <c r="E46" s="559"/>
      <c r="F46" s="566"/>
    </row>
    <row r="47" spans="1:6" s="573" customFormat="1" ht="12.75">
      <c r="A47" s="575"/>
      <c r="B47" s="610"/>
      <c r="C47" s="612"/>
      <c r="D47" s="593"/>
      <c r="E47" s="576"/>
      <c r="F47" s="577"/>
    </row>
    <row r="48" spans="1:6" s="573" customFormat="1" ht="12.75">
      <c r="A48" s="575"/>
      <c r="B48" s="610"/>
      <c r="C48" s="612"/>
      <c r="D48" s="593"/>
      <c r="E48" s="576"/>
      <c r="F48" s="577"/>
    </row>
    <row r="49" spans="1:6" s="573" customFormat="1" ht="12.75">
      <c r="A49" s="575"/>
      <c r="B49" s="610"/>
      <c r="C49" s="612"/>
      <c r="D49" s="593"/>
      <c r="E49" s="576"/>
      <c r="F49" s="577"/>
    </row>
    <row r="50" spans="1:6" s="573" customFormat="1" ht="13.5" thickBot="1">
      <c r="A50" s="575"/>
      <c r="B50" s="610"/>
      <c r="C50" s="612"/>
      <c r="D50" s="593"/>
      <c r="E50" s="576"/>
      <c r="F50" s="577"/>
    </row>
    <row r="51" spans="1:5" s="565" customFormat="1" ht="15" customHeight="1" thickBot="1">
      <c r="A51" s="543">
        <v>754</v>
      </c>
      <c r="B51" s="611"/>
      <c r="C51" s="623"/>
      <c r="D51" s="596" t="s">
        <v>211</v>
      </c>
      <c r="E51" s="556">
        <f>SUM(E53+E56)</f>
        <v>17017</v>
      </c>
    </row>
    <row r="52" spans="1:5" s="565" customFormat="1" ht="12.75">
      <c r="A52" s="578"/>
      <c r="B52" s="610"/>
      <c r="C52" s="612"/>
      <c r="D52" s="583"/>
      <c r="E52" s="557"/>
    </row>
    <row r="53" spans="1:5" s="618" customFormat="1" ht="12.75">
      <c r="A53" s="546"/>
      <c r="B53" s="627">
        <v>75414</v>
      </c>
      <c r="C53" s="633"/>
      <c r="D53" s="585" t="s">
        <v>287</v>
      </c>
      <c r="E53" s="617">
        <f>SUM(E54)</f>
        <v>15517</v>
      </c>
    </row>
    <row r="54" spans="1:5" s="565" customFormat="1" ht="39" customHeight="1">
      <c r="A54" s="546"/>
      <c r="B54" s="606"/>
      <c r="C54" s="629">
        <v>2320</v>
      </c>
      <c r="D54" s="586" t="s">
        <v>277</v>
      </c>
      <c r="E54" s="553">
        <v>15517</v>
      </c>
    </row>
    <row r="55" spans="1:5" s="565" customFormat="1" ht="12.75">
      <c r="A55" s="546"/>
      <c r="B55" s="606"/>
      <c r="C55" s="607"/>
      <c r="D55" s="587"/>
      <c r="E55" s="554"/>
    </row>
    <row r="56" spans="1:5" s="618" customFormat="1" ht="12.75">
      <c r="A56" s="546"/>
      <c r="B56" s="627">
        <v>75416</v>
      </c>
      <c r="C56" s="633"/>
      <c r="D56" s="585" t="s">
        <v>212</v>
      </c>
      <c r="E56" s="617">
        <f>SUM(E57:E58)</f>
        <v>1500</v>
      </c>
    </row>
    <row r="57" spans="1:5" s="565" customFormat="1" ht="14.25" customHeight="1">
      <c r="A57" s="546"/>
      <c r="B57" s="606"/>
      <c r="C57" s="630" t="s">
        <v>356</v>
      </c>
      <c r="D57" s="626" t="s">
        <v>214</v>
      </c>
      <c r="E57" s="553">
        <v>500</v>
      </c>
    </row>
    <row r="58" spans="1:5" s="565" customFormat="1" ht="14.25" customHeight="1" thickBot="1">
      <c r="A58" s="546"/>
      <c r="B58" s="606"/>
      <c r="C58" s="630" t="s">
        <v>357</v>
      </c>
      <c r="D58" s="592" t="s">
        <v>271</v>
      </c>
      <c r="E58" s="553">
        <v>1000</v>
      </c>
    </row>
    <row r="59" spans="1:5" s="565" customFormat="1" ht="13.5" thickBot="1">
      <c r="A59" s="560"/>
      <c r="B59" s="609"/>
      <c r="C59" s="615"/>
      <c r="D59" s="597"/>
      <c r="E59" s="598"/>
    </row>
    <row r="60" spans="1:5" s="573" customFormat="1" ht="42" customHeight="1" thickBot="1">
      <c r="A60" s="571">
        <v>756</v>
      </c>
      <c r="B60" s="605"/>
      <c r="C60" s="621"/>
      <c r="D60" s="584" t="s">
        <v>374</v>
      </c>
      <c r="E60" s="579">
        <f>SUM(E62+E65+E76+E80+E84)</f>
        <v>10791707</v>
      </c>
    </row>
    <row r="61" spans="1:5" s="565" customFormat="1" ht="12.75">
      <c r="A61" s="563"/>
      <c r="B61" s="608"/>
      <c r="C61" s="622"/>
      <c r="D61" s="591"/>
      <c r="E61" s="564"/>
    </row>
    <row r="62" spans="1:5" s="618" customFormat="1" ht="14.25" customHeight="1">
      <c r="A62" s="546"/>
      <c r="B62" s="627">
        <v>75601</v>
      </c>
      <c r="C62" s="633"/>
      <c r="D62" s="585" t="s">
        <v>216</v>
      </c>
      <c r="E62" s="617">
        <f>SUM(E63:E63)</f>
        <v>27000</v>
      </c>
    </row>
    <row r="63" spans="1:5" s="565" customFormat="1" ht="27.75" customHeight="1">
      <c r="A63" s="547"/>
      <c r="B63" s="607"/>
      <c r="C63" s="629" t="s">
        <v>358</v>
      </c>
      <c r="D63" s="586" t="s">
        <v>218</v>
      </c>
      <c r="E63" s="553">
        <v>27000</v>
      </c>
    </row>
    <row r="64" spans="1:5" s="565" customFormat="1" ht="12.75">
      <c r="A64" s="547"/>
      <c r="B64" s="607"/>
      <c r="C64" s="607"/>
      <c r="D64" s="587"/>
      <c r="E64" s="554"/>
    </row>
    <row r="65" spans="1:5" s="618" customFormat="1" ht="39" customHeight="1">
      <c r="A65" s="546"/>
      <c r="B65" s="627">
        <v>75615</v>
      </c>
      <c r="C65" s="633"/>
      <c r="D65" s="585" t="s">
        <v>347</v>
      </c>
      <c r="E65" s="617">
        <f>SUM(E66:E74)</f>
        <v>8480815</v>
      </c>
    </row>
    <row r="66" spans="1:5" s="565" customFormat="1" ht="12.75">
      <c r="A66" s="547"/>
      <c r="B66" s="607"/>
      <c r="C66" s="630" t="s">
        <v>359</v>
      </c>
      <c r="D66" s="586" t="s">
        <v>223</v>
      </c>
      <c r="E66" s="553">
        <v>8228792</v>
      </c>
    </row>
    <row r="67" spans="1:5" s="565" customFormat="1" ht="12.75">
      <c r="A67" s="547"/>
      <c r="B67" s="607"/>
      <c r="C67" s="630" t="s">
        <v>360</v>
      </c>
      <c r="D67" s="586" t="s">
        <v>230</v>
      </c>
      <c r="E67" s="553">
        <v>60000</v>
      </c>
    </row>
    <row r="68" spans="1:5" s="565" customFormat="1" ht="12.75">
      <c r="A68" s="547"/>
      <c r="B68" s="607"/>
      <c r="C68" s="630" t="s">
        <v>361</v>
      </c>
      <c r="D68" s="586" t="s">
        <v>232</v>
      </c>
      <c r="E68" s="553">
        <v>10000</v>
      </c>
    </row>
    <row r="69" spans="1:5" s="565" customFormat="1" ht="12.75">
      <c r="A69" s="547"/>
      <c r="B69" s="607"/>
      <c r="C69" s="630" t="s">
        <v>362</v>
      </c>
      <c r="D69" s="586" t="s">
        <v>225</v>
      </c>
      <c r="E69" s="553">
        <v>75493</v>
      </c>
    </row>
    <row r="70" spans="1:5" s="565" customFormat="1" ht="12.75">
      <c r="A70" s="547"/>
      <c r="B70" s="607"/>
      <c r="C70" s="630" t="s">
        <v>363</v>
      </c>
      <c r="D70" s="586" t="s">
        <v>234</v>
      </c>
      <c r="E70" s="553">
        <v>20000</v>
      </c>
    </row>
    <row r="71" spans="1:5" s="565" customFormat="1" ht="12.75">
      <c r="A71" s="547"/>
      <c r="B71" s="607"/>
      <c r="C71" s="630" t="s">
        <v>364</v>
      </c>
      <c r="D71" s="586" t="s">
        <v>236</v>
      </c>
      <c r="E71" s="553">
        <v>4030</v>
      </c>
    </row>
    <row r="72" spans="1:5" s="565" customFormat="1" ht="12.75">
      <c r="A72" s="547"/>
      <c r="B72" s="607"/>
      <c r="C72" s="630" t="s">
        <v>365</v>
      </c>
      <c r="D72" s="586" t="s">
        <v>238</v>
      </c>
      <c r="E72" s="553">
        <v>26000</v>
      </c>
    </row>
    <row r="73" spans="1:5" s="565" customFormat="1" ht="13.5" customHeight="1">
      <c r="A73" s="547"/>
      <c r="B73" s="607"/>
      <c r="C73" s="630" t="s">
        <v>366</v>
      </c>
      <c r="D73" s="586" t="s">
        <v>240</v>
      </c>
      <c r="E73" s="553">
        <v>5000</v>
      </c>
    </row>
    <row r="74" spans="1:5" s="565" customFormat="1" ht="12.75">
      <c r="A74" s="547"/>
      <c r="B74" s="607"/>
      <c r="C74" s="630" t="s">
        <v>367</v>
      </c>
      <c r="D74" s="586" t="s">
        <v>241</v>
      </c>
      <c r="E74" s="553">
        <v>51500</v>
      </c>
    </row>
    <row r="75" spans="1:5" s="565" customFormat="1" ht="12.75">
      <c r="A75" s="547"/>
      <c r="B75" s="607"/>
      <c r="C75" s="607"/>
      <c r="D75" s="587"/>
      <c r="E75" s="554"/>
    </row>
    <row r="76" spans="1:5" s="618" customFormat="1" ht="39.75" customHeight="1">
      <c r="A76" s="546"/>
      <c r="B76" s="627">
        <v>75618</v>
      </c>
      <c r="C76" s="633"/>
      <c r="D76" s="585" t="s">
        <v>242</v>
      </c>
      <c r="E76" s="617">
        <f>SUM(E77:E78)</f>
        <v>105000</v>
      </c>
    </row>
    <row r="77" spans="1:5" s="565" customFormat="1" ht="12.75">
      <c r="A77" s="547"/>
      <c r="B77" s="607"/>
      <c r="C77" s="630" t="s">
        <v>368</v>
      </c>
      <c r="D77" s="586" t="s">
        <v>244</v>
      </c>
      <c r="E77" s="553">
        <v>25000</v>
      </c>
    </row>
    <row r="78" spans="1:7" s="565" customFormat="1" ht="13.5" customHeight="1">
      <c r="A78" s="547"/>
      <c r="B78" s="607"/>
      <c r="C78" s="630" t="s">
        <v>369</v>
      </c>
      <c r="D78" s="586" t="s">
        <v>265</v>
      </c>
      <c r="E78" s="553">
        <v>80000</v>
      </c>
      <c r="G78" s="565" t="s">
        <v>168</v>
      </c>
    </row>
    <row r="79" spans="1:5" s="565" customFormat="1" ht="12.75">
      <c r="A79" s="547"/>
      <c r="B79" s="607"/>
      <c r="C79" s="607"/>
      <c r="D79" s="587"/>
      <c r="E79" s="554"/>
    </row>
    <row r="80" spans="1:5" s="618" customFormat="1" ht="12.75">
      <c r="A80" s="546"/>
      <c r="B80" s="627">
        <v>75619</v>
      </c>
      <c r="C80" s="633"/>
      <c r="D80" s="585" t="s">
        <v>245</v>
      </c>
      <c r="E80" s="617">
        <f>SUM(E81:E82)</f>
        <v>21500</v>
      </c>
    </row>
    <row r="81" spans="1:5" s="565" customFormat="1" ht="12.75">
      <c r="A81" s="547"/>
      <c r="B81" s="607"/>
      <c r="C81" s="630" t="s">
        <v>370</v>
      </c>
      <c r="D81" s="586" t="s">
        <v>247</v>
      </c>
      <c r="E81" s="553">
        <v>7500</v>
      </c>
    </row>
    <row r="82" spans="1:5" s="565" customFormat="1" ht="12.75">
      <c r="A82" s="547"/>
      <c r="B82" s="607"/>
      <c r="C82" s="630" t="s">
        <v>371</v>
      </c>
      <c r="D82" s="586" t="s">
        <v>207</v>
      </c>
      <c r="E82" s="553">
        <v>14000</v>
      </c>
    </row>
    <row r="83" spans="1:5" s="565" customFormat="1" ht="12.75">
      <c r="A83" s="547"/>
      <c r="B83" s="607"/>
      <c r="C83" s="607"/>
      <c r="D83" s="587"/>
      <c r="E83" s="554"/>
    </row>
    <row r="84" spans="1:5" s="618" customFormat="1" ht="28.5" customHeight="1">
      <c r="A84" s="546"/>
      <c r="B84" s="627">
        <v>75621</v>
      </c>
      <c r="C84" s="633"/>
      <c r="D84" s="585" t="s">
        <v>248</v>
      </c>
      <c r="E84" s="634">
        <f>SUM(E85:E86)</f>
        <v>2157392</v>
      </c>
    </row>
    <row r="85" spans="1:5" s="565" customFormat="1" ht="13.5" customHeight="1">
      <c r="A85" s="547"/>
      <c r="B85" s="607"/>
      <c r="C85" s="629" t="s">
        <v>372</v>
      </c>
      <c r="D85" s="586" t="s">
        <v>250</v>
      </c>
      <c r="E85" s="553">
        <v>2155392</v>
      </c>
    </row>
    <row r="86" spans="1:5" s="565" customFormat="1" ht="13.5" customHeight="1">
      <c r="A86" s="547"/>
      <c r="B86" s="607"/>
      <c r="C86" s="629" t="s">
        <v>377</v>
      </c>
      <c r="D86" s="586" t="s">
        <v>252</v>
      </c>
      <c r="E86" s="645">
        <v>2000</v>
      </c>
    </row>
    <row r="87" spans="1:5" s="565" customFormat="1" ht="13.5" customHeight="1" thickBot="1">
      <c r="A87" s="547"/>
      <c r="B87" s="607"/>
      <c r="C87" s="607"/>
      <c r="D87" s="587"/>
      <c r="E87" s="554"/>
    </row>
    <row r="88" spans="1:5" s="573" customFormat="1" ht="15.75" customHeight="1" thickBot="1">
      <c r="A88" s="571">
        <v>758</v>
      </c>
      <c r="B88" s="605"/>
      <c r="C88" s="621"/>
      <c r="D88" s="584" t="s">
        <v>84</v>
      </c>
      <c r="E88" s="579">
        <f>SUM(E90)</f>
        <v>2098055</v>
      </c>
    </row>
    <row r="89" spans="1:5" s="565" customFormat="1" ht="12.75">
      <c r="A89" s="563"/>
      <c r="B89" s="608"/>
      <c r="C89" s="622"/>
      <c r="D89" s="591"/>
      <c r="E89" s="564"/>
    </row>
    <row r="90" spans="1:5" s="618" customFormat="1" ht="25.5">
      <c r="A90" s="546"/>
      <c r="B90" s="627">
        <v>75801</v>
      </c>
      <c r="C90" s="633"/>
      <c r="D90" s="585" t="s">
        <v>319</v>
      </c>
      <c r="E90" s="617">
        <f>SUM(E91)</f>
        <v>2098055</v>
      </c>
    </row>
    <row r="91" spans="1:5" s="565" customFormat="1" ht="13.5" thickBot="1">
      <c r="A91" s="548"/>
      <c r="B91" s="615"/>
      <c r="C91" s="632">
        <v>2920</v>
      </c>
      <c r="D91" s="631" t="s">
        <v>254</v>
      </c>
      <c r="E91" s="558">
        <v>2098055</v>
      </c>
    </row>
    <row r="92" spans="1:5" s="565" customFormat="1" ht="12.75">
      <c r="A92" s="544"/>
      <c r="B92" s="607"/>
      <c r="C92" s="607"/>
      <c r="D92" s="587"/>
      <c r="E92" s="559"/>
    </row>
    <row r="93" spans="1:5" s="565" customFormat="1" ht="12.75">
      <c r="A93" s="544"/>
      <c r="B93" s="607"/>
      <c r="C93" s="607"/>
      <c r="D93" s="587"/>
      <c r="E93" s="559"/>
    </row>
    <row r="94" spans="1:5" s="565" customFormat="1" ht="12.75">
      <c r="A94" s="544"/>
      <c r="B94" s="607"/>
      <c r="C94" s="607"/>
      <c r="D94" s="587"/>
      <c r="E94" s="559"/>
    </row>
    <row r="95" spans="1:5" s="565" customFormat="1" ht="12.75">
      <c r="A95" s="544"/>
      <c r="B95" s="607"/>
      <c r="C95" s="607"/>
      <c r="D95" s="587"/>
      <c r="E95" s="559"/>
    </row>
    <row r="96" spans="1:5" s="565" customFormat="1" ht="12.75">
      <c r="A96" s="544"/>
      <c r="B96" s="607"/>
      <c r="C96" s="607"/>
      <c r="D96" s="587"/>
      <c r="E96" s="559"/>
    </row>
    <row r="97" spans="1:5" s="565" customFormat="1" ht="12.75">
      <c r="A97" s="544"/>
      <c r="B97" s="607"/>
      <c r="C97" s="607"/>
      <c r="D97" s="587"/>
      <c r="E97" s="559"/>
    </row>
    <row r="98" spans="1:5" s="565" customFormat="1" ht="12.75">
      <c r="A98" s="544"/>
      <c r="B98" s="607"/>
      <c r="C98" s="607"/>
      <c r="D98" s="587"/>
      <c r="E98" s="559"/>
    </row>
    <row r="99" spans="1:5" s="565" customFormat="1" ht="12.75">
      <c r="A99" s="544"/>
      <c r="B99" s="607"/>
      <c r="C99" s="607"/>
      <c r="D99" s="587"/>
      <c r="E99" s="559"/>
    </row>
    <row r="100" spans="1:5" s="565" customFormat="1" ht="13.5" thickBot="1">
      <c r="A100" s="544"/>
      <c r="B100" s="607"/>
      <c r="C100" s="607"/>
      <c r="D100" s="587"/>
      <c r="E100" s="559"/>
    </row>
    <row r="101" spans="1:5" s="573" customFormat="1" ht="15" customHeight="1" thickBot="1">
      <c r="A101" s="571">
        <v>801</v>
      </c>
      <c r="B101" s="605"/>
      <c r="C101" s="621"/>
      <c r="D101" s="584" t="s">
        <v>259</v>
      </c>
      <c r="E101" s="579">
        <f>SUM(E103)</f>
        <v>55000</v>
      </c>
    </row>
    <row r="102" spans="1:5" s="565" customFormat="1" ht="12.75">
      <c r="A102" s="563"/>
      <c r="B102" s="608"/>
      <c r="C102" s="622"/>
      <c r="D102" s="591"/>
      <c r="E102" s="636"/>
    </row>
    <row r="103" spans="1:5" s="618" customFormat="1" ht="12.75">
      <c r="A103" s="546"/>
      <c r="B103" s="640">
        <v>80104</v>
      </c>
      <c r="C103" s="643"/>
      <c r="D103" s="641" t="s">
        <v>344</v>
      </c>
      <c r="E103" s="644">
        <f>SUM(E104)</f>
        <v>55000</v>
      </c>
    </row>
    <row r="104" spans="1:5" s="565" customFormat="1" ht="13.5" customHeight="1">
      <c r="A104" s="642"/>
      <c r="B104" s="633"/>
      <c r="C104" s="630" t="s">
        <v>357</v>
      </c>
      <c r="D104" s="586" t="s">
        <v>271</v>
      </c>
      <c r="E104" s="553">
        <v>55000</v>
      </c>
    </row>
    <row r="105" spans="1:5" s="573" customFormat="1" ht="13.5" thickBot="1">
      <c r="A105" s="595"/>
      <c r="B105" s="612"/>
      <c r="C105" s="612"/>
      <c r="D105" s="593"/>
      <c r="E105" s="576"/>
    </row>
    <row r="106" spans="1:5" s="573" customFormat="1" ht="13.5" thickBot="1">
      <c r="A106" s="580">
        <v>852</v>
      </c>
      <c r="B106" s="613"/>
      <c r="C106" s="624"/>
      <c r="D106" s="584" t="s">
        <v>343</v>
      </c>
      <c r="E106" s="579">
        <f>SUM(E108+E111+E114+E117+E120)</f>
        <v>357389</v>
      </c>
    </row>
    <row r="107" spans="1:5" s="565" customFormat="1" ht="12.75">
      <c r="A107" s="567"/>
      <c r="B107" s="614"/>
      <c r="C107" s="616"/>
      <c r="D107" s="583"/>
      <c r="E107" s="554"/>
    </row>
    <row r="108" spans="1:6" s="618" customFormat="1" ht="25.5" customHeight="1">
      <c r="A108" s="546"/>
      <c r="B108" s="627">
        <v>85213</v>
      </c>
      <c r="C108" s="633"/>
      <c r="D108" s="594" t="s">
        <v>182</v>
      </c>
      <c r="E108" s="617">
        <f>SUM(E109)</f>
        <v>8855</v>
      </c>
      <c r="F108" s="619"/>
    </row>
    <row r="109" spans="1:5" s="565" customFormat="1" ht="40.5" customHeight="1">
      <c r="A109" s="546"/>
      <c r="B109" s="606"/>
      <c r="C109" s="630">
        <v>2010</v>
      </c>
      <c r="D109" s="626" t="s">
        <v>204</v>
      </c>
      <c r="E109" s="553">
        <v>8855</v>
      </c>
    </row>
    <row r="110" spans="1:5" s="565" customFormat="1" ht="12.75">
      <c r="A110" s="546"/>
      <c r="B110" s="606"/>
      <c r="C110" s="607"/>
      <c r="D110" s="587"/>
      <c r="E110" s="554"/>
    </row>
    <row r="111" spans="1:6" s="618" customFormat="1" ht="27.75" customHeight="1">
      <c r="A111" s="546"/>
      <c r="B111" s="627">
        <v>85214</v>
      </c>
      <c r="C111" s="629"/>
      <c r="D111" s="585" t="s">
        <v>313</v>
      </c>
      <c r="E111" s="617">
        <f>SUM(E112)</f>
        <v>208385</v>
      </c>
      <c r="F111" s="619"/>
    </row>
    <row r="112" spans="1:5" s="565" customFormat="1" ht="39.75" customHeight="1">
      <c r="A112" s="547"/>
      <c r="B112" s="607"/>
      <c r="C112" s="635">
        <v>2010</v>
      </c>
      <c r="D112" s="626" t="s">
        <v>204</v>
      </c>
      <c r="E112" s="553">
        <v>208385</v>
      </c>
    </row>
    <row r="113" spans="1:5" s="565" customFormat="1" ht="12.75">
      <c r="A113" s="547"/>
      <c r="B113" s="607"/>
      <c r="C113" s="607"/>
      <c r="D113" s="587"/>
      <c r="E113" s="554"/>
    </row>
    <row r="114" spans="1:6" s="618" customFormat="1" ht="12.75" customHeight="1">
      <c r="A114" s="546"/>
      <c r="B114" s="627">
        <v>85216</v>
      </c>
      <c r="C114" s="628"/>
      <c r="D114" s="585" t="s">
        <v>185</v>
      </c>
      <c r="E114" s="617">
        <f>SUM(E115)</f>
        <v>61729</v>
      </c>
      <c r="F114" s="619"/>
    </row>
    <row r="115" spans="1:5" s="565" customFormat="1" ht="42" customHeight="1">
      <c r="A115" s="547"/>
      <c r="B115" s="607"/>
      <c r="C115" s="629">
        <v>2010</v>
      </c>
      <c r="D115" s="586" t="s">
        <v>204</v>
      </c>
      <c r="E115" s="553">
        <v>61729</v>
      </c>
    </row>
    <row r="116" spans="1:5" s="565" customFormat="1" ht="12.75">
      <c r="A116" s="547"/>
      <c r="B116" s="607"/>
      <c r="C116" s="607"/>
      <c r="D116" s="587"/>
      <c r="E116" s="554"/>
    </row>
    <row r="117" spans="1:6" s="618" customFormat="1" ht="13.5" customHeight="1">
      <c r="A117" s="546"/>
      <c r="B117" s="627">
        <v>85219</v>
      </c>
      <c r="C117" s="628"/>
      <c r="D117" s="585" t="s">
        <v>314</v>
      </c>
      <c r="E117" s="617">
        <f>SUM(E118:E118)</f>
        <v>71420</v>
      </c>
      <c r="F117" s="619"/>
    </row>
    <row r="118" spans="1:5" s="565" customFormat="1" ht="41.25" customHeight="1">
      <c r="A118" s="547"/>
      <c r="B118" s="607"/>
      <c r="C118" s="629">
        <v>2010</v>
      </c>
      <c r="D118" s="586" t="s">
        <v>204</v>
      </c>
      <c r="E118" s="553">
        <v>71420</v>
      </c>
    </row>
    <row r="119" spans="1:5" s="565" customFormat="1" ht="12.75">
      <c r="A119" s="547"/>
      <c r="B119" s="607"/>
      <c r="C119" s="607"/>
      <c r="D119" s="587"/>
      <c r="E119" s="554"/>
    </row>
    <row r="120" spans="1:5" s="618" customFormat="1" ht="14.25" customHeight="1">
      <c r="A120" s="546"/>
      <c r="B120" s="627">
        <v>85228</v>
      </c>
      <c r="C120" s="628"/>
      <c r="D120" s="585" t="s">
        <v>315</v>
      </c>
      <c r="E120" s="617">
        <f>SUM(E121)</f>
        <v>7000</v>
      </c>
    </row>
    <row r="121" spans="1:5" s="565" customFormat="1" ht="12.75">
      <c r="A121" s="547"/>
      <c r="B121" s="607"/>
      <c r="C121" s="630" t="s">
        <v>373</v>
      </c>
      <c r="D121" s="626" t="s">
        <v>276</v>
      </c>
      <c r="E121" s="553">
        <v>7000</v>
      </c>
    </row>
    <row r="122" spans="1:5" s="565" customFormat="1" ht="13.5" thickBot="1">
      <c r="A122" s="547"/>
      <c r="B122" s="607"/>
      <c r="C122" s="607"/>
      <c r="D122" s="587"/>
      <c r="E122" s="554"/>
    </row>
    <row r="123" spans="1:5" s="573" customFormat="1" ht="14.25" customHeight="1" thickBot="1">
      <c r="A123" s="571">
        <v>900</v>
      </c>
      <c r="B123" s="605"/>
      <c r="C123" s="621"/>
      <c r="D123" s="584" t="s">
        <v>346</v>
      </c>
      <c r="E123" s="574">
        <f>SUM(E125)</f>
        <v>155500</v>
      </c>
    </row>
    <row r="124" spans="1:5" s="565" customFormat="1" ht="12.75">
      <c r="A124" s="563"/>
      <c r="B124" s="608"/>
      <c r="C124" s="622"/>
      <c r="D124" s="591"/>
      <c r="E124" s="564"/>
    </row>
    <row r="125" spans="1:5" s="618" customFormat="1" ht="12.75">
      <c r="A125" s="546"/>
      <c r="B125" s="627">
        <v>90003</v>
      </c>
      <c r="C125" s="628"/>
      <c r="D125" s="585" t="s">
        <v>132</v>
      </c>
      <c r="E125" s="617">
        <f>SUM(E126:E126)</f>
        <v>155500</v>
      </c>
    </row>
    <row r="126" spans="1:5" s="565" customFormat="1" ht="13.5" thickBot="1">
      <c r="A126" s="548"/>
      <c r="B126" s="615"/>
      <c r="C126" s="632" t="s">
        <v>373</v>
      </c>
      <c r="D126" s="631" t="s">
        <v>276</v>
      </c>
      <c r="E126" s="558">
        <v>155500</v>
      </c>
    </row>
    <row r="127" spans="1:5" s="565" customFormat="1" ht="13.5" thickBot="1">
      <c r="A127" s="544"/>
      <c r="B127" s="607"/>
      <c r="C127" s="607"/>
      <c r="D127" s="587"/>
      <c r="E127" s="559"/>
    </row>
    <row r="128" spans="1:5" s="573" customFormat="1" ht="17.25" customHeight="1">
      <c r="A128" s="595"/>
      <c r="B128" s="612"/>
      <c r="C128" s="654"/>
      <c r="D128" s="655" t="s">
        <v>320</v>
      </c>
      <c r="E128" s="656">
        <f>SUM(E20+E25+E33+E38+E51+E60+E88+E101+E106+E123+E15)</f>
        <v>13984650</v>
      </c>
    </row>
    <row r="129" spans="1:5" s="653" customFormat="1" ht="35.25" customHeight="1" thickBot="1">
      <c r="A129" s="648"/>
      <c r="B129" s="649"/>
      <c r="C129" s="650">
        <v>9520</v>
      </c>
      <c r="D129" s="651" t="s">
        <v>380</v>
      </c>
      <c r="E129" s="652">
        <v>1200000</v>
      </c>
    </row>
    <row r="130" spans="1:5" s="565" customFormat="1" ht="15" thickBot="1">
      <c r="A130" s="568"/>
      <c r="B130" s="616"/>
      <c r="C130" s="616"/>
      <c r="D130" s="646" t="s">
        <v>321</v>
      </c>
      <c r="E130" s="647">
        <f>SUM(E128:E129)</f>
        <v>15184650</v>
      </c>
    </row>
    <row r="131" spans="1:5" s="565" customFormat="1" ht="12.75">
      <c r="A131" s="569"/>
      <c r="B131" s="625"/>
      <c r="C131" s="625"/>
      <c r="D131" s="581"/>
      <c r="E131" s="551"/>
    </row>
    <row r="132" spans="1:5" s="565" customFormat="1" ht="12.75">
      <c r="A132" s="569"/>
      <c r="B132" s="625"/>
      <c r="C132" s="625"/>
      <c r="D132" s="581"/>
      <c r="E132" s="551"/>
    </row>
    <row r="133" spans="1:5" s="565" customFormat="1" ht="12.75">
      <c r="A133" s="569"/>
      <c r="B133" s="625"/>
      <c r="C133" s="625"/>
      <c r="D133" s="581"/>
      <c r="E133" s="551"/>
    </row>
  </sheetData>
  <mergeCells count="2">
    <mergeCell ref="A8:E8"/>
    <mergeCell ref="D2:E3"/>
  </mergeCells>
  <printOptions/>
  <pageMargins left="0.76" right="0.24" top="0.33" bottom="0.25" header="0.32" footer="0.28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B42">
      <selection activeCell="E60" sqref="E60"/>
    </sheetView>
  </sheetViews>
  <sheetFormatPr defaultColWidth="9.00390625" defaultRowHeight="12.75"/>
  <cols>
    <col min="2" max="2" width="5.875" style="0" customWidth="1"/>
    <col min="3" max="3" width="8.375" style="0" customWidth="1"/>
    <col min="4" max="4" width="4.75390625" style="0" customWidth="1"/>
    <col min="5" max="5" width="27.125" style="0" customWidth="1"/>
    <col min="6" max="6" width="10.875" style="0" customWidth="1"/>
    <col min="7" max="7" width="10.625" style="0" customWidth="1"/>
  </cols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3887"/>
  <sheetViews>
    <sheetView workbookViewId="0" topLeftCell="B297">
      <selection activeCell="E306" sqref="E306"/>
    </sheetView>
  </sheetViews>
  <sheetFormatPr defaultColWidth="9.00390625" defaultRowHeight="12.75"/>
  <cols>
    <col min="1" max="1" width="4.125" style="0" hidden="1" customWidth="1"/>
    <col min="2" max="2" width="4.125" style="0" customWidth="1"/>
    <col min="3" max="3" width="7.00390625" style="0" customWidth="1"/>
    <col min="4" max="4" width="7.125" style="0" customWidth="1"/>
    <col min="5" max="5" width="40.125" style="0" customWidth="1"/>
    <col min="6" max="6" width="11.125" style="0" customWidth="1"/>
    <col min="7" max="7" width="10.125" style="0" customWidth="1"/>
    <col min="8" max="8" width="11.125" style="133" customWidth="1"/>
    <col min="9" max="9" width="12.375" style="52" customWidth="1"/>
    <col min="10" max="11" width="13.375" style="0" customWidth="1"/>
  </cols>
  <sheetData>
    <row r="1" ht="12.75">
      <c r="H1" s="52"/>
    </row>
    <row r="2" ht="12.75">
      <c r="H2" s="52"/>
    </row>
    <row r="3" spans="2:11" ht="20.25">
      <c r="B3" s="3" t="s">
        <v>155</v>
      </c>
      <c r="C3" s="2"/>
      <c r="D3" s="2"/>
      <c r="E3" s="2"/>
      <c r="F3" s="2"/>
      <c r="G3" s="53"/>
      <c r="H3"/>
      <c r="I3" s="53"/>
      <c r="J3" s="53"/>
      <c r="K3" s="2"/>
    </row>
    <row r="4" spans="3:11" ht="16.5" customHeight="1">
      <c r="C4" s="1"/>
      <c r="D4" s="4"/>
      <c r="E4" s="4"/>
      <c r="F4" s="4"/>
      <c r="G4" s="4"/>
      <c r="H4" s="54"/>
      <c r="I4" s="54"/>
      <c r="J4" s="4"/>
      <c r="K4" s="4"/>
    </row>
    <row r="5" ht="12.75">
      <c r="H5" s="52"/>
    </row>
    <row r="6" ht="13.5" thickBot="1">
      <c r="H6" s="52"/>
    </row>
    <row r="7" spans="1:10" ht="45.75" customHeight="1" thickBot="1">
      <c r="A7" s="5" t="s">
        <v>2</v>
      </c>
      <c r="B7" s="55" t="s">
        <v>2</v>
      </c>
      <c r="C7" s="56" t="s">
        <v>3</v>
      </c>
      <c r="D7" s="56" t="s">
        <v>4</v>
      </c>
      <c r="E7" s="56" t="s">
        <v>5</v>
      </c>
      <c r="F7" s="57" t="s">
        <v>156</v>
      </c>
      <c r="G7" s="57" t="s">
        <v>157</v>
      </c>
      <c r="H7" s="58" t="s">
        <v>158</v>
      </c>
      <c r="J7" s="59"/>
    </row>
    <row r="8" spans="1:11" ht="13.5" thickBot="1">
      <c r="A8" s="8"/>
      <c r="B8" s="60" t="s">
        <v>9</v>
      </c>
      <c r="C8" s="61"/>
      <c r="D8" s="61"/>
      <c r="E8" s="62" t="s">
        <v>10</v>
      </c>
      <c r="F8" s="63">
        <v>1000</v>
      </c>
      <c r="G8" s="63"/>
      <c r="H8" s="64">
        <f aca="true" t="shared" si="0" ref="H8:H22">(F8-G8)/3</f>
        <v>333.3333333333333</v>
      </c>
      <c r="I8" s="65"/>
      <c r="J8" s="66"/>
      <c r="K8" s="66"/>
    </row>
    <row r="9" spans="1:11" ht="13.5" thickBot="1">
      <c r="A9" s="67" t="s">
        <v>9</v>
      </c>
      <c r="B9" s="68"/>
      <c r="C9" s="69" t="s">
        <v>11</v>
      </c>
      <c r="D9" s="69"/>
      <c r="E9" s="70" t="s">
        <v>12</v>
      </c>
      <c r="F9" s="71">
        <v>1000</v>
      </c>
      <c r="G9" s="71"/>
      <c r="H9" s="64">
        <f t="shared" si="0"/>
        <v>333.3333333333333</v>
      </c>
      <c r="I9" s="65"/>
      <c r="J9" s="72"/>
      <c r="K9" s="72">
        <f>G8/F8</f>
        <v>0</v>
      </c>
    </row>
    <row r="10" spans="1:11" ht="12.75">
      <c r="A10" s="73"/>
      <c r="B10" s="68"/>
      <c r="C10" s="74"/>
      <c r="D10" s="74">
        <v>2850</v>
      </c>
      <c r="E10" s="75" t="s">
        <v>159</v>
      </c>
      <c r="F10" s="76"/>
      <c r="G10" s="76"/>
      <c r="H10" s="64">
        <f t="shared" si="0"/>
        <v>0</v>
      </c>
      <c r="I10" s="65"/>
      <c r="J10" s="72"/>
      <c r="K10" s="72"/>
    </row>
    <row r="11" spans="1:11" ht="12.75">
      <c r="A11" s="73"/>
      <c r="B11" s="68"/>
      <c r="C11" s="74"/>
      <c r="D11" s="74"/>
      <c r="E11" s="75" t="s">
        <v>160</v>
      </c>
      <c r="F11" s="76"/>
      <c r="G11" s="76"/>
      <c r="H11" s="64">
        <f t="shared" si="0"/>
        <v>0</v>
      </c>
      <c r="I11" s="65"/>
      <c r="J11" s="72"/>
      <c r="K11" s="72"/>
    </row>
    <row r="12" spans="1:11" ht="12.75">
      <c r="A12" s="73"/>
      <c r="B12" s="68"/>
      <c r="C12" s="74"/>
      <c r="D12" s="74"/>
      <c r="E12" s="75" t="s">
        <v>161</v>
      </c>
      <c r="F12" s="76">
        <v>1000</v>
      </c>
      <c r="G12" s="76"/>
      <c r="H12" s="64">
        <f t="shared" si="0"/>
        <v>333.3333333333333</v>
      </c>
      <c r="I12" s="65"/>
      <c r="J12" s="72"/>
      <c r="K12" s="72"/>
    </row>
    <row r="13" spans="1:11" ht="13.5" thickBot="1">
      <c r="A13" s="77"/>
      <c r="B13" s="78">
        <v>400</v>
      </c>
      <c r="C13" s="79"/>
      <c r="D13" s="79"/>
      <c r="E13" s="80" t="s">
        <v>14</v>
      </c>
      <c r="F13" s="81"/>
      <c r="G13" s="81"/>
      <c r="H13" s="64">
        <f t="shared" si="0"/>
        <v>0</v>
      </c>
      <c r="I13" s="65"/>
      <c r="J13" s="82"/>
      <c r="K13" s="82"/>
    </row>
    <row r="14" spans="1:11" ht="12.75">
      <c r="A14" s="83">
        <v>400</v>
      </c>
      <c r="B14" s="78"/>
      <c r="C14" s="79"/>
      <c r="D14" s="79"/>
      <c r="E14" s="80" t="s">
        <v>15</v>
      </c>
      <c r="F14" s="84">
        <v>91000</v>
      </c>
      <c r="G14" s="84"/>
      <c r="H14" s="64">
        <f t="shared" si="0"/>
        <v>30333.333333333332</v>
      </c>
      <c r="I14" s="65"/>
      <c r="J14" s="85"/>
      <c r="K14" s="85"/>
    </row>
    <row r="15" spans="1:11" ht="13.5" thickBot="1">
      <c r="A15" s="86"/>
      <c r="B15" s="78"/>
      <c r="C15" s="69">
        <v>40002</v>
      </c>
      <c r="D15" s="69"/>
      <c r="E15" s="70" t="s">
        <v>16</v>
      </c>
      <c r="F15" s="71">
        <v>91000</v>
      </c>
      <c r="G15" s="71"/>
      <c r="H15" s="64">
        <f t="shared" si="0"/>
        <v>30333.333333333332</v>
      </c>
      <c r="I15" s="65"/>
      <c r="J15" s="72"/>
      <c r="K15" s="72"/>
    </row>
    <row r="16" spans="1:11" ht="25.5" customHeight="1">
      <c r="A16" s="77"/>
      <c r="B16" s="78"/>
      <c r="C16" s="74"/>
      <c r="D16" s="69">
        <v>2510</v>
      </c>
      <c r="E16" s="87" t="s">
        <v>162</v>
      </c>
      <c r="F16" s="71">
        <v>91000</v>
      </c>
      <c r="G16" s="71"/>
      <c r="H16" s="64">
        <f t="shared" si="0"/>
        <v>30333.333333333332</v>
      </c>
      <c r="I16" s="65"/>
      <c r="J16" s="82"/>
      <c r="K16" s="59"/>
    </row>
    <row r="17" spans="1:11" ht="12.75">
      <c r="A17" s="88"/>
      <c r="B17" s="78">
        <v>600</v>
      </c>
      <c r="C17" s="79"/>
      <c r="D17" s="61"/>
      <c r="E17" s="62" t="s">
        <v>19</v>
      </c>
      <c r="F17" s="63">
        <v>496300</v>
      </c>
      <c r="G17" s="63"/>
      <c r="H17" s="64">
        <f t="shared" si="0"/>
        <v>165433.33333333334</v>
      </c>
      <c r="I17" s="65"/>
      <c r="J17" s="82"/>
      <c r="K17" s="82"/>
    </row>
    <row r="18" spans="1:11" ht="12.75">
      <c r="A18" s="89"/>
      <c r="B18" s="68"/>
      <c r="C18" s="69">
        <v>60016</v>
      </c>
      <c r="D18" s="69"/>
      <c r="E18" s="70" t="s">
        <v>20</v>
      </c>
      <c r="F18" s="71">
        <f>SUM(F19:F21)</f>
        <v>496300</v>
      </c>
      <c r="G18" s="71"/>
      <c r="H18" s="64">
        <f t="shared" si="0"/>
        <v>165433.33333333334</v>
      </c>
      <c r="I18" s="90"/>
      <c r="J18" s="91"/>
      <c r="K18" s="82"/>
    </row>
    <row r="19" spans="1:11" ht="12.75">
      <c r="A19" s="77"/>
      <c r="B19" s="68"/>
      <c r="C19" s="74"/>
      <c r="D19" s="69">
        <v>4300</v>
      </c>
      <c r="E19" s="70" t="s">
        <v>22</v>
      </c>
      <c r="F19" s="71">
        <v>15000</v>
      </c>
      <c r="G19" s="71"/>
      <c r="H19" s="64">
        <f t="shared" si="0"/>
        <v>5000</v>
      </c>
      <c r="I19" s="65"/>
      <c r="J19" s="82"/>
      <c r="K19" s="82"/>
    </row>
    <row r="20" spans="1:11" ht="12.75">
      <c r="A20" s="77"/>
      <c r="B20" s="68"/>
      <c r="C20" s="74"/>
      <c r="D20" s="69">
        <v>4110</v>
      </c>
      <c r="E20" s="70" t="s">
        <v>23</v>
      </c>
      <c r="F20" s="71">
        <v>1500</v>
      </c>
      <c r="G20" s="71"/>
      <c r="H20" s="64">
        <f t="shared" si="0"/>
        <v>500</v>
      </c>
      <c r="I20" s="65"/>
      <c r="J20" s="82"/>
      <c r="K20" s="82"/>
    </row>
    <row r="21" spans="1:11" ht="12.75">
      <c r="A21" s="77"/>
      <c r="B21" s="68"/>
      <c r="C21" s="74"/>
      <c r="D21" s="69">
        <v>4270</v>
      </c>
      <c r="E21" s="70" t="s">
        <v>24</v>
      </c>
      <c r="F21" s="71">
        <v>479800</v>
      </c>
      <c r="G21" s="71"/>
      <c r="H21" s="64">
        <f t="shared" si="0"/>
        <v>159933.33333333334</v>
      </c>
      <c r="I21" s="65"/>
      <c r="J21" s="82"/>
      <c r="K21" s="82"/>
    </row>
    <row r="22" spans="1:11" ht="12.75">
      <c r="A22" s="88"/>
      <c r="B22" s="78">
        <v>700</v>
      </c>
      <c r="C22" s="79"/>
      <c r="D22" s="61"/>
      <c r="E22" s="62" t="s">
        <v>30</v>
      </c>
      <c r="F22" s="63">
        <v>424852</v>
      </c>
      <c r="G22" s="63"/>
      <c r="H22" s="64">
        <f t="shared" si="0"/>
        <v>141617.33333333334</v>
      </c>
      <c r="I22" s="65"/>
      <c r="J22" s="82"/>
      <c r="K22" s="82"/>
    </row>
    <row r="23" spans="1:11" ht="12.75">
      <c r="A23" s="73"/>
      <c r="B23" s="78"/>
      <c r="C23" s="74">
        <v>70001</v>
      </c>
      <c r="D23" s="61"/>
      <c r="E23" s="70" t="s">
        <v>163</v>
      </c>
      <c r="F23" s="71">
        <v>224852</v>
      </c>
      <c r="G23" s="63"/>
      <c r="H23" s="64"/>
      <c r="I23" s="65"/>
      <c r="J23" s="82"/>
      <c r="K23" s="82"/>
    </row>
    <row r="24" spans="1:11" ht="12.75">
      <c r="A24" s="73"/>
      <c r="B24" s="78"/>
      <c r="C24" s="74"/>
      <c r="D24" s="69">
        <v>2510</v>
      </c>
      <c r="E24" s="70" t="s">
        <v>164</v>
      </c>
      <c r="F24" s="71">
        <v>224852</v>
      </c>
      <c r="G24" s="63"/>
      <c r="H24" s="64"/>
      <c r="I24" s="65"/>
      <c r="J24" s="82"/>
      <c r="K24" s="82"/>
    </row>
    <row r="25" spans="1:11" ht="12.75">
      <c r="A25" s="89"/>
      <c r="B25" s="68"/>
      <c r="C25" s="69">
        <v>70005</v>
      </c>
      <c r="D25" s="69"/>
      <c r="E25" s="70" t="s">
        <v>165</v>
      </c>
      <c r="F25" s="71">
        <v>200000</v>
      </c>
      <c r="G25" s="71"/>
      <c r="H25" s="64">
        <f aca="true" t="shared" si="1" ref="H25:H56">(F25-G25)/3</f>
        <v>66666.66666666667</v>
      </c>
      <c r="I25" s="65"/>
      <c r="J25" s="82"/>
      <c r="K25" s="82"/>
    </row>
    <row r="26" spans="1:11" ht="12.75">
      <c r="A26" s="73"/>
      <c r="B26" s="68"/>
      <c r="C26" s="74"/>
      <c r="D26" s="92">
        <v>6050</v>
      </c>
      <c r="E26" s="93" t="s">
        <v>166</v>
      </c>
      <c r="F26" s="94">
        <v>200000</v>
      </c>
      <c r="G26" s="94"/>
      <c r="H26" s="64">
        <f t="shared" si="1"/>
        <v>66666.66666666667</v>
      </c>
      <c r="I26" s="65"/>
      <c r="J26" s="82"/>
      <c r="K26" s="82"/>
    </row>
    <row r="27" spans="1:11" ht="12.75">
      <c r="A27" s="77"/>
      <c r="B27" s="78">
        <v>710</v>
      </c>
      <c r="C27" s="79"/>
      <c r="D27" s="61"/>
      <c r="E27" s="62" t="s">
        <v>44</v>
      </c>
      <c r="F27" s="63">
        <v>129800</v>
      </c>
      <c r="G27" s="63"/>
      <c r="H27" s="64">
        <f t="shared" si="1"/>
        <v>43266.666666666664</v>
      </c>
      <c r="I27" s="65"/>
      <c r="J27" s="82"/>
      <c r="K27" s="82"/>
    </row>
    <row r="28" spans="1:11" ht="13.5" thickBot="1">
      <c r="A28" s="77"/>
      <c r="B28" s="68"/>
      <c r="C28" s="69">
        <v>71004</v>
      </c>
      <c r="D28" s="69"/>
      <c r="E28" s="70" t="s">
        <v>45</v>
      </c>
      <c r="F28" s="71">
        <v>50000</v>
      </c>
      <c r="G28" s="71"/>
      <c r="H28" s="64">
        <f t="shared" si="1"/>
        <v>16666.666666666668</v>
      </c>
      <c r="I28" s="65"/>
      <c r="J28" s="82"/>
      <c r="K28" s="82"/>
    </row>
    <row r="29" spans="1:11" ht="13.5" thickBot="1">
      <c r="A29" s="67">
        <v>710</v>
      </c>
      <c r="B29" s="68"/>
      <c r="C29" s="74"/>
      <c r="D29" s="69">
        <v>4300</v>
      </c>
      <c r="E29" s="70" t="s">
        <v>40</v>
      </c>
      <c r="F29" s="71">
        <v>50000</v>
      </c>
      <c r="G29" s="71"/>
      <c r="H29" s="64">
        <f t="shared" si="1"/>
        <v>16666.666666666668</v>
      </c>
      <c r="I29" s="65"/>
      <c r="J29" s="72"/>
      <c r="K29" s="72"/>
    </row>
    <row r="30" spans="1:11" ht="12.75">
      <c r="A30" s="88"/>
      <c r="B30" s="68"/>
      <c r="C30" s="69">
        <v>71014</v>
      </c>
      <c r="D30" s="69"/>
      <c r="E30" s="70" t="s">
        <v>167</v>
      </c>
      <c r="F30" s="71">
        <v>79800</v>
      </c>
      <c r="G30" s="71"/>
      <c r="H30" s="64">
        <f t="shared" si="1"/>
        <v>26600</v>
      </c>
      <c r="I30" s="65"/>
      <c r="J30" s="82"/>
      <c r="K30" s="82"/>
    </row>
    <row r="31" spans="1:11" ht="12.75">
      <c r="A31" s="77"/>
      <c r="B31" s="68"/>
      <c r="C31" s="74"/>
      <c r="D31" s="69">
        <v>4270</v>
      </c>
      <c r="E31" s="70" t="s">
        <v>24</v>
      </c>
      <c r="F31" s="71">
        <v>79800</v>
      </c>
      <c r="G31" s="71"/>
      <c r="H31" s="64">
        <f t="shared" si="1"/>
        <v>26600</v>
      </c>
      <c r="I31" s="65"/>
      <c r="J31" s="82"/>
      <c r="K31" s="82"/>
    </row>
    <row r="32" spans="1:11" ht="12.75">
      <c r="A32" s="77"/>
      <c r="B32" s="78">
        <v>750</v>
      </c>
      <c r="C32" s="79"/>
      <c r="D32" s="61"/>
      <c r="E32" s="62" t="s">
        <v>49</v>
      </c>
      <c r="F32" s="63">
        <v>2558650</v>
      </c>
      <c r="G32" s="63"/>
      <c r="H32" s="64">
        <f t="shared" si="1"/>
        <v>852883.3333333334</v>
      </c>
      <c r="I32" s="65"/>
      <c r="J32" s="82"/>
      <c r="K32" s="82" t="s">
        <v>168</v>
      </c>
    </row>
    <row r="33" spans="1:11" ht="13.5" thickBot="1">
      <c r="A33" s="77"/>
      <c r="B33" s="68"/>
      <c r="C33" s="69">
        <v>75011</v>
      </c>
      <c r="D33" s="69"/>
      <c r="E33" s="70" t="s">
        <v>50</v>
      </c>
      <c r="F33" s="71">
        <f>SUM(F34:F36)</f>
        <v>62000</v>
      </c>
      <c r="G33" s="71"/>
      <c r="H33" s="64">
        <f t="shared" si="1"/>
        <v>20666.666666666668</v>
      </c>
      <c r="I33" s="65"/>
      <c r="J33" s="82"/>
      <c r="K33" s="82"/>
    </row>
    <row r="34" spans="1:11" ht="13.5" thickBot="1">
      <c r="A34" s="67">
        <v>750</v>
      </c>
      <c r="B34" s="68"/>
      <c r="C34" s="74"/>
      <c r="D34" s="69">
        <v>4010</v>
      </c>
      <c r="E34" s="70" t="s">
        <v>51</v>
      </c>
      <c r="F34" s="71">
        <v>52000</v>
      </c>
      <c r="G34" s="71"/>
      <c r="H34" s="64">
        <f t="shared" si="1"/>
        <v>17333.333333333332</v>
      </c>
      <c r="I34" s="65"/>
      <c r="J34" s="72"/>
      <c r="K34" s="72"/>
    </row>
    <row r="35" spans="1:11" ht="12.75">
      <c r="A35" s="77"/>
      <c r="B35" s="68"/>
      <c r="C35" s="74"/>
      <c r="D35" s="69">
        <v>4110</v>
      </c>
      <c r="E35" s="70" t="s">
        <v>23</v>
      </c>
      <c r="F35" s="71">
        <v>8800</v>
      </c>
      <c r="G35" s="71"/>
      <c r="H35" s="64">
        <f t="shared" si="1"/>
        <v>2933.3333333333335</v>
      </c>
      <c r="I35" s="65"/>
      <c r="J35" s="82"/>
      <c r="K35" s="82"/>
    </row>
    <row r="36" spans="1:11" ht="12.75">
      <c r="A36" s="77"/>
      <c r="B36" s="68"/>
      <c r="C36" s="74"/>
      <c r="D36" s="69">
        <v>4120</v>
      </c>
      <c r="E36" s="70" t="s">
        <v>37</v>
      </c>
      <c r="F36" s="71">
        <v>1200</v>
      </c>
      <c r="G36" s="71"/>
      <c r="H36" s="64">
        <f t="shared" si="1"/>
        <v>400</v>
      </c>
      <c r="I36" s="65"/>
      <c r="J36" s="82"/>
      <c r="K36" s="82"/>
    </row>
    <row r="37" spans="1:11" ht="12.75">
      <c r="A37" s="77"/>
      <c r="B37" s="68"/>
      <c r="C37" s="69">
        <v>75022</v>
      </c>
      <c r="D37" s="69"/>
      <c r="E37" s="70" t="s">
        <v>55</v>
      </c>
      <c r="F37" s="71">
        <f>SUM(F38:F46)</f>
        <v>153456</v>
      </c>
      <c r="G37" s="71"/>
      <c r="H37" s="64">
        <f t="shared" si="1"/>
        <v>51152</v>
      </c>
      <c r="I37" s="65"/>
      <c r="J37" s="82"/>
      <c r="K37" s="82"/>
    </row>
    <row r="38" spans="1:11" ht="12.75">
      <c r="A38" s="77"/>
      <c r="B38" s="68"/>
      <c r="C38" s="74"/>
      <c r="D38" s="92">
        <v>2900</v>
      </c>
      <c r="E38" s="93" t="s">
        <v>169</v>
      </c>
      <c r="F38" s="94"/>
      <c r="G38" s="94"/>
      <c r="H38" s="64">
        <f t="shared" si="1"/>
        <v>0</v>
      </c>
      <c r="I38" s="65"/>
      <c r="J38" s="82"/>
      <c r="K38" s="82"/>
    </row>
    <row r="39" spans="1:11" ht="12.75">
      <c r="A39" s="77"/>
      <c r="B39" s="68"/>
      <c r="C39" s="74"/>
      <c r="D39" s="74"/>
      <c r="E39" s="75" t="s">
        <v>170</v>
      </c>
      <c r="F39" s="76"/>
      <c r="G39" s="76"/>
      <c r="H39" s="64">
        <f t="shared" si="1"/>
        <v>0</v>
      </c>
      <c r="I39" s="65"/>
      <c r="J39" s="82"/>
      <c r="K39" s="82"/>
    </row>
    <row r="40" spans="1:11" ht="12.75">
      <c r="A40" s="77"/>
      <c r="B40" s="68"/>
      <c r="C40" s="74"/>
      <c r="D40" s="74"/>
      <c r="E40" s="75" t="s">
        <v>171</v>
      </c>
      <c r="F40" s="76"/>
      <c r="G40" s="76"/>
      <c r="H40" s="64">
        <f t="shared" si="1"/>
        <v>0</v>
      </c>
      <c r="I40" s="65"/>
      <c r="J40" s="82"/>
      <c r="K40" s="82"/>
    </row>
    <row r="41" spans="1:11" ht="12.75">
      <c r="A41" s="77"/>
      <c r="B41" s="68"/>
      <c r="C41" s="74"/>
      <c r="D41" s="95"/>
      <c r="E41" s="96" t="s">
        <v>172</v>
      </c>
      <c r="F41" s="97">
        <v>35500</v>
      </c>
      <c r="G41" s="97"/>
      <c r="H41" s="64">
        <f t="shared" si="1"/>
        <v>11833.333333333334</v>
      </c>
      <c r="I41" s="65"/>
      <c r="J41" s="82"/>
      <c r="K41" s="82"/>
    </row>
    <row r="42" spans="1:11" ht="12.75">
      <c r="A42" s="77"/>
      <c r="B42" s="68"/>
      <c r="C42" s="74"/>
      <c r="D42" s="69">
        <v>3030</v>
      </c>
      <c r="E42" s="70" t="s">
        <v>21</v>
      </c>
      <c r="F42" s="71">
        <v>74000</v>
      </c>
      <c r="G42" s="71"/>
      <c r="H42" s="64">
        <f t="shared" si="1"/>
        <v>24666.666666666668</v>
      </c>
      <c r="I42" s="65"/>
      <c r="J42" s="82"/>
      <c r="K42" s="82"/>
    </row>
    <row r="43" spans="1:11" ht="12.75">
      <c r="A43" s="98"/>
      <c r="B43" s="68"/>
      <c r="C43" s="74"/>
      <c r="D43" s="69">
        <v>4210</v>
      </c>
      <c r="E43" s="70" t="s">
        <v>38</v>
      </c>
      <c r="F43" s="71">
        <v>8162</v>
      </c>
      <c r="G43" s="71"/>
      <c r="H43" s="64">
        <f t="shared" si="1"/>
        <v>2720.6666666666665</v>
      </c>
      <c r="I43" s="65"/>
      <c r="J43" s="82"/>
      <c r="K43" s="82"/>
    </row>
    <row r="44" spans="1:11" ht="12.75">
      <c r="A44" s="99"/>
      <c r="B44" s="68"/>
      <c r="C44" s="74"/>
      <c r="D44" s="69">
        <v>4300</v>
      </c>
      <c r="E44" s="70" t="s">
        <v>40</v>
      </c>
      <c r="F44" s="71">
        <v>33794</v>
      </c>
      <c r="G44" s="71"/>
      <c r="H44" s="64">
        <f t="shared" si="1"/>
        <v>11264.666666666666</v>
      </c>
      <c r="I44" s="65"/>
      <c r="J44" s="82"/>
      <c r="K44" s="82"/>
    </row>
    <row r="45" spans="1:11" ht="12.75">
      <c r="A45" s="77"/>
      <c r="B45" s="68"/>
      <c r="C45" s="74"/>
      <c r="D45" s="69">
        <v>4410</v>
      </c>
      <c r="E45" s="70" t="s">
        <v>60</v>
      </c>
      <c r="F45" s="71">
        <v>1000</v>
      </c>
      <c r="G45" s="71"/>
      <c r="H45" s="64">
        <f t="shared" si="1"/>
        <v>333.3333333333333</v>
      </c>
      <c r="I45" s="65"/>
      <c r="J45" s="82"/>
      <c r="K45" s="82"/>
    </row>
    <row r="46" spans="1:11" ht="12.75">
      <c r="A46" s="77"/>
      <c r="B46" s="68"/>
      <c r="C46" s="74"/>
      <c r="D46" s="69">
        <v>4420</v>
      </c>
      <c r="E46" s="70" t="s">
        <v>61</v>
      </c>
      <c r="F46" s="71">
        <v>1000</v>
      </c>
      <c r="G46" s="71"/>
      <c r="H46" s="64">
        <f t="shared" si="1"/>
        <v>333.3333333333333</v>
      </c>
      <c r="I46" s="65"/>
      <c r="J46" s="82"/>
      <c r="K46" s="82"/>
    </row>
    <row r="47" spans="1:11" ht="12.75">
      <c r="A47" s="77"/>
      <c r="B47" s="68"/>
      <c r="C47" s="69">
        <v>75023</v>
      </c>
      <c r="D47" s="69"/>
      <c r="E47" s="70" t="s">
        <v>173</v>
      </c>
      <c r="F47" s="71">
        <f>SUM(F48:F63)</f>
        <v>2312394</v>
      </c>
      <c r="G47" s="71"/>
      <c r="H47" s="64">
        <f t="shared" si="1"/>
        <v>770798</v>
      </c>
      <c r="I47" s="65"/>
      <c r="J47" s="82"/>
      <c r="K47" s="82"/>
    </row>
    <row r="48" spans="1:11" ht="12.75">
      <c r="A48" s="77"/>
      <c r="B48" s="68"/>
      <c r="C48" s="74"/>
      <c r="D48" s="74">
        <v>3020</v>
      </c>
      <c r="E48" s="75" t="s">
        <v>174</v>
      </c>
      <c r="F48" s="76"/>
      <c r="G48" s="76"/>
      <c r="H48" s="64">
        <f t="shared" si="1"/>
        <v>0</v>
      </c>
      <c r="I48" s="65"/>
      <c r="J48" s="82"/>
      <c r="K48" s="82"/>
    </row>
    <row r="49" spans="1:11" ht="12.75">
      <c r="A49" s="77"/>
      <c r="B49" s="68"/>
      <c r="C49" s="74"/>
      <c r="D49" s="74"/>
      <c r="E49" s="75" t="s">
        <v>175</v>
      </c>
      <c r="F49" s="76">
        <v>1700</v>
      </c>
      <c r="G49" s="76"/>
      <c r="H49" s="64">
        <f t="shared" si="1"/>
        <v>566.6666666666666</v>
      </c>
      <c r="I49" s="65"/>
      <c r="J49" s="82"/>
      <c r="K49" s="82"/>
    </row>
    <row r="50" spans="1:11" ht="12.75">
      <c r="A50" s="77"/>
      <c r="B50" s="68"/>
      <c r="C50" s="74"/>
      <c r="D50" s="69">
        <v>4040</v>
      </c>
      <c r="E50" s="70" t="s">
        <v>35</v>
      </c>
      <c r="F50" s="71">
        <v>127259</v>
      </c>
      <c r="G50" s="71"/>
      <c r="H50" s="64">
        <f t="shared" si="1"/>
        <v>42419.666666666664</v>
      </c>
      <c r="I50" s="65"/>
      <c r="J50" s="82"/>
      <c r="K50" s="82"/>
    </row>
    <row r="51" spans="1:11" ht="12.75">
      <c r="A51" s="77"/>
      <c r="B51" s="68"/>
      <c r="C51" s="74"/>
      <c r="D51" s="69">
        <v>4010</v>
      </c>
      <c r="E51" s="70" t="s">
        <v>51</v>
      </c>
      <c r="F51" s="71">
        <v>1485690</v>
      </c>
      <c r="G51" s="71"/>
      <c r="H51" s="64">
        <f t="shared" si="1"/>
        <v>495230</v>
      </c>
      <c r="I51" s="65"/>
      <c r="J51" s="82"/>
      <c r="K51" s="82"/>
    </row>
    <row r="52" spans="1:11" ht="12.75">
      <c r="A52" s="77"/>
      <c r="B52" s="68"/>
      <c r="C52" s="74"/>
      <c r="D52" s="69">
        <v>4110</v>
      </c>
      <c r="E52" s="70" t="s">
        <v>23</v>
      </c>
      <c r="F52" s="71">
        <v>290183</v>
      </c>
      <c r="G52" s="71"/>
      <c r="H52" s="64">
        <f t="shared" si="1"/>
        <v>96727.66666666667</v>
      </c>
      <c r="I52" s="65"/>
      <c r="J52" s="82"/>
      <c r="K52" s="82"/>
    </row>
    <row r="53" spans="1:11" ht="12.75">
      <c r="A53" s="77"/>
      <c r="B53" s="68"/>
      <c r="C53" s="74"/>
      <c r="D53" s="69">
        <v>4120</v>
      </c>
      <c r="E53" s="70" t="s">
        <v>37</v>
      </c>
      <c r="F53" s="71">
        <v>39762</v>
      </c>
      <c r="G53" s="71"/>
      <c r="H53" s="64">
        <f t="shared" si="1"/>
        <v>13254</v>
      </c>
      <c r="I53" s="65"/>
      <c r="J53" s="82"/>
      <c r="K53" s="82"/>
    </row>
    <row r="54" spans="1:11" ht="12.75">
      <c r="A54" s="77"/>
      <c r="B54" s="68"/>
      <c r="C54" s="74"/>
      <c r="D54" s="69">
        <v>4210</v>
      </c>
      <c r="E54" s="70" t="s">
        <v>38</v>
      </c>
      <c r="F54" s="71">
        <v>88497</v>
      </c>
      <c r="G54" s="71"/>
      <c r="H54" s="64">
        <f t="shared" si="1"/>
        <v>29499</v>
      </c>
      <c r="I54" s="65"/>
      <c r="J54" s="82"/>
      <c r="K54" s="82"/>
    </row>
    <row r="55" spans="1:11" ht="12.75">
      <c r="A55" s="77"/>
      <c r="B55" s="68"/>
      <c r="C55" s="74"/>
      <c r="D55" s="69">
        <v>4270</v>
      </c>
      <c r="E55" s="70" t="s">
        <v>24</v>
      </c>
      <c r="F55" s="71">
        <v>30000</v>
      </c>
      <c r="G55" s="71"/>
      <c r="H55" s="64">
        <f t="shared" si="1"/>
        <v>10000</v>
      </c>
      <c r="I55" s="65"/>
      <c r="J55" s="82"/>
      <c r="K55" s="82"/>
    </row>
    <row r="56" spans="1:11" ht="12.75">
      <c r="A56" s="77"/>
      <c r="B56" s="68"/>
      <c r="C56" s="74"/>
      <c r="D56" s="69">
        <v>4300</v>
      </c>
      <c r="E56" s="70" t="s">
        <v>40</v>
      </c>
      <c r="F56" s="71">
        <v>161800</v>
      </c>
      <c r="G56" s="71"/>
      <c r="H56" s="64">
        <f t="shared" si="1"/>
        <v>53933.333333333336</v>
      </c>
      <c r="I56" s="65"/>
      <c r="J56" s="82"/>
      <c r="K56" s="82"/>
    </row>
    <row r="57" spans="1:11" ht="12.75">
      <c r="A57" s="77"/>
      <c r="B57" s="68"/>
      <c r="C57" s="74"/>
      <c r="D57" s="69">
        <v>4410</v>
      </c>
      <c r="E57" s="70" t="s">
        <v>60</v>
      </c>
      <c r="F57" s="71">
        <v>20000</v>
      </c>
      <c r="G57" s="71"/>
      <c r="H57" s="64">
        <f aca="true" t="shared" si="2" ref="H57:H88">(F57-G57)/3</f>
        <v>6666.666666666667</v>
      </c>
      <c r="I57" s="65"/>
      <c r="J57" s="82"/>
      <c r="K57" s="82"/>
    </row>
    <row r="58" spans="1:9" ht="12.75">
      <c r="A58" s="77"/>
      <c r="B58" s="68"/>
      <c r="C58" s="74"/>
      <c r="D58" s="74">
        <v>4440</v>
      </c>
      <c r="E58" s="75" t="s">
        <v>64</v>
      </c>
      <c r="F58" s="76"/>
      <c r="G58" s="76"/>
      <c r="H58" s="64">
        <f t="shared" si="2"/>
        <v>0</v>
      </c>
      <c r="I58" s="65"/>
    </row>
    <row r="59" spans="1:11" ht="12.75">
      <c r="A59" s="77"/>
      <c r="B59" s="68"/>
      <c r="C59" s="74"/>
      <c r="D59" s="74"/>
      <c r="E59" s="75" t="s">
        <v>65</v>
      </c>
      <c r="F59" s="76">
        <v>40503</v>
      </c>
      <c r="G59" s="76"/>
      <c r="H59" s="64">
        <f t="shared" si="2"/>
        <v>13501</v>
      </c>
      <c r="I59" s="65"/>
      <c r="J59" s="82"/>
      <c r="K59" s="82"/>
    </row>
    <row r="60" spans="1:11" ht="12.75">
      <c r="A60" s="89"/>
      <c r="B60" s="68"/>
      <c r="C60" s="74"/>
      <c r="D60" s="74">
        <v>4610</v>
      </c>
      <c r="E60" s="75" t="s">
        <v>66</v>
      </c>
      <c r="F60" s="76"/>
      <c r="G60" s="76"/>
      <c r="H60" s="64">
        <f t="shared" si="2"/>
        <v>0</v>
      </c>
      <c r="I60" s="65"/>
      <c r="J60" s="82"/>
      <c r="K60" s="82"/>
    </row>
    <row r="61" spans="1:11" ht="12.75">
      <c r="A61" s="77"/>
      <c r="B61" s="68"/>
      <c r="C61" s="74"/>
      <c r="D61" s="74"/>
      <c r="E61" s="75" t="s">
        <v>67</v>
      </c>
      <c r="F61" s="76">
        <v>10000</v>
      </c>
      <c r="G61" s="76"/>
      <c r="H61" s="64">
        <f t="shared" si="2"/>
        <v>3333.3333333333335</v>
      </c>
      <c r="I61" s="65"/>
      <c r="J61" s="82"/>
      <c r="K61" s="82"/>
    </row>
    <row r="62" spans="1:11" ht="12.75">
      <c r="A62" s="88"/>
      <c r="B62" s="68"/>
      <c r="C62" s="74"/>
      <c r="D62" s="92">
        <v>6060</v>
      </c>
      <c r="E62" s="93" t="s">
        <v>68</v>
      </c>
      <c r="F62" s="94"/>
      <c r="G62" s="94"/>
      <c r="H62" s="64">
        <f t="shared" si="2"/>
        <v>0</v>
      </c>
      <c r="I62" s="65"/>
      <c r="J62" s="82"/>
      <c r="K62" s="82"/>
    </row>
    <row r="63" spans="1:11" ht="12.75">
      <c r="A63" s="89"/>
      <c r="B63" s="68"/>
      <c r="C63" s="74"/>
      <c r="D63" s="95"/>
      <c r="E63" s="96" t="s">
        <v>47</v>
      </c>
      <c r="F63" s="97">
        <v>17000</v>
      </c>
      <c r="G63" s="97"/>
      <c r="H63" s="64">
        <f t="shared" si="2"/>
        <v>5666.666666666667</v>
      </c>
      <c r="I63" s="65"/>
      <c r="J63" s="82"/>
      <c r="K63" s="82"/>
    </row>
    <row r="64" spans="1:11" ht="12.75">
      <c r="A64" s="88"/>
      <c r="B64" s="68"/>
      <c r="C64" s="69">
        <v>75047</v>
      </c>
      <c r="D64" s="69"/>
      <c r="E64" s="70" t="s">
        <v>69</v>
      </c>
      <c r="F64" s="71">
        <f>SUM(F65:F66)</f>
        <v>12000</v>
      </c>
      <c r="G64" s="71"/>
      <c r="H64" s="64">
        <f t="shared" si="2"/>
        <v>4000</v>
      </c>
      <c r="I64" s="65"/>
      <c r="J64" s="82"/>
      <c r="K64" s="82"/>
    </row>
    <row r="65" spans="1:11" ht="12.75">
      <c r="A65" s="77"/>
      <c r="B65" s="68"/>
      <c r="C65" s="74"/>
      <c r="D65" s="69">
        <v>4210</v>
      </c>
      <c r="E65" s="70" t="s">
        <v>38</v>
      </c>
      <c r="F65" s="71">
        <v>2000</v>
      </c>
      <c r="G65" s="71"/>
      <c r="H65" s="64">
        <f t="shared" si="2"/>
        <v>666.6666666666666</v>
      </c>
      <c r="I65" s="65"/>
      <c r="J65" s="82"/>
      <c r="K65" s="82"/>
    </row>
    <row r="66" spans="1:11" ht="12.75">
      <c r="A66" s="77"/>
      <c r="B66" s="68"/>
      <c r="C66" s="74"/>
      <c r="D66" s="69">
        <v>4300</v>
      </c>
      <c r="E66" s="70" t="s">
        <v>40</v>
      </c>
      <c r="F66" s="71">
        <v>10000</v>
      </c>
      <c r="G66" s="71"/>
      <c r="H66" s="64">
        <f t="shared" si="2"/>
        <v>3333.3333333333335</v>
      </c>
      <c r="I66" s="65"/>
      <c r="J66" s="82"/>
      <c r="K66" s="82"/>
    </row>
    <row r="67" spans="1:11" ht="12.75">
      <c r="A67" s="77"/>
      <c r="B67" s="78">
        <v>751</v>
      </c>
      <c r="C67" s="74"/>
      <c r="D67" s="100"/>
      <c r="E67" s="101" t="s">
        <v>176</v>
      </c>
      <c r="F67" s="102"/>
      <c r="G67" s="102"/>
      <c r="H67" s="64">
        <f t="shared" si="2"/>
        <v>0</v>
      </c>
      <c r="I67" s="65"/>
      <c r="J67" s="82"/>
      <c r="K67" s="82"/>
    </row>
    <row r="68" spans="1:11" ht="13.5" thickBot="1">
      <c r="A68" s="77"/>
      <c r="B68" s="68"/>
      <c r="C68" s="74"/>
      <c r="D68" s="103"/>
      <c r="E68" s="104" t="s">
        <v>177</v>
      </c>
      <c r="F68" s="105"/>
      <c r="G68" s="105"/>
      <c r="H68" s="64">
        <f t="shared" si="2"/>
        <v>0</v>
      </c>
      <c r="I68" s="65"/>
      <c r="J68" s="82"/>
      <c r="K68" s="82"/>
    </row>
    <row r="69" spans="1:11" ht="12.75">
      <c r="A69" s="106">
        <v>751</v>
      </c>
      <c r="B69" s="68"/>
      <c r="C69" s="74"/>
      <c r="D69" s="107"/>
      <c r="E69" s="108" t="s">
        <v>178</v>
      </c>
      <c r="F69" s="109">
        <v>1029</v>
      </c>
      <c r="G69" s="109"/>
      <c r="H69" s="64">
        <f t="shared" si="2"/>
        <v>343</v>
      </c>
      <c r="I69" s="65"/>
      <c r="J69" s="82"/>
      <c r="K69" s="82"/>
    </row>
    <row r="70" spans="1:11" ht="12.75">
      <c r="A70" s="98"/>
      <c r="B70" s="68"/>
      <c r="C70" s="69">
        <v>75101</v>
      </c>
      <c r="D70" s="74"/>
      <c r="E70" s="75" t="s">
        <v>176</v>
      </c>
      <c r="F70" s="76"/>
      <c r="G70" s="76"/>
      <c r="H70" s="64">
        <f t="shared" si="2"/>
        <v>0</v>
      </c>
      <c r="I70" s="65"/>
      <c r="J70" s="82"/>
      <c r="K70" s="82"/>
    </row>
    <row r="71" spans="1:11" ht="13.5" thickBot="1">
      <c r="A71" s="110"/>
      <c r="B71" s="68"/>
      <c r="C71" s="74"/>
      <c r="D71" s="74"/>
      <c r="E71" s="75" t="s">
        <v>177</v>
      </c>
      <c r="F71" s="76">
        <v>1029</v>
      </c>
      <c r="G71" s="76"/>
      <c r="H71" s="64">
        <f t="shared" si="2"/>
        <v>343</v>
      </c>
      <c r="I71" s="65"/>
      <c r="J71" s="72"/>
      <c r="K71" s="72"/>
    </row>
    <row r="72" spans="1:11" ht="12.75">
      <c r="A72" s="111"/>
      <c r="B72" s="68"/>
      <c r="C72" s="74"/>
      <c r="D72" s="69">
        <v>4010</v>
      </c>
      <c r="E72" s="70" t="s">
        <v>51</v>
      </c>
      <c r="F72" s="71">
        <v>354</v>
      </c>
      <c r="G72" s="71"/>
      <c r="H72" s="64">
        <f t="shared" si="2"/>
        <v>118</v>
      </c>
      <c r="I72" s="65"/>
      <c r="J72" s="82"/>
      <c r="K72" s="82"/>
    </row>
    <row r="73" spans="1:11" ht="12.75">
      <c r="A73" s="111"/>
      <c r="B73" s="68"/>
      <c r="C73" s="74"/>
      <c r="D73" s="69">
        <v>4110</v>
      </c>
      <c r="E73" s="70" t="s">
        <v>23</v>
      </c>
      <c r="F73" s="71">
        <v>60</v>
      </c>
      <c r="G73" s="71"/>
      <c r="H73" s="64">
        <f t="shared" si="2"/>
        <v>20</v>
      </c>
      <c r="I73" s="65"/>
      <c r="J73" s="82"/>
      <c r="K73" s="82"/>
    </row>
    <row r="74" spans="1:11" ht="12.75">
      <c r="A74" s="112"/>
      <c r="B74" s="68"/>
      <c r="C74" s="74"/>
      <c r="D74" s="69">
        <v>4120</v>
      </c>
      <c r="E74" s="70" t="s">
        <v>37</v>
      </c>
      <c r="F74" s="71">
        <v>9</v>
      </c>
      <c r="G74" s="71"/>
      <c r="H74" s="64">
        <f t="shared" si="2"/>
        <v>3</v>
      </c>
      <c r="I74" s="65"/>
      <c r="J74" s="82"/>
      <c r="K74" s="82"/>
    </row>
    <row r="75" spans="1:11" ht="12.75">
      <c r="A75" s="112"/>
      <c r="B75" s="68"/>
      <c r="C75" s="74"/>
      <c r="D75" s="69">
        <v>4210</v>
      </c>
      <c r="E75" s="70" t="s">
        <v>38</v>
      </c>
      <c r="F75" s="71">
        <v>606</v>
      </c>
      <c r="G75" s="71"/>
      <c r="H75" s="64">
        <f t="shared" si="2"/>
        <v>202</v>
      </c>
      <c r="I75" s="65"/>
      <c r="J75" s="82"/>
      <c r="K75" s="82"/>
    </row>
    <row r="76" spans="1:11" ht="12.75">
      <c r="A76" s="112"/>
      <c r="B76" s="78">
        <v>754</v>
      </c>
      <c r="C76" s="79"/>
      <c r="D76" s="61"/>
      <c r="E76" s="62" t="s">
        <v>72</v>
      </c>
      <c r="F76" s="63">
        <v>347028</v>
      </c>
      <c r="G76" s="63"/>
      <c r="H76" s="64">
        <f t="shared" si="2"/>
        <v>115676</v>
      </c>
      <c r="I76" s="65"/>
      <c r="J76" s="82"/>
      <c r="K76" s="82"/>
    </row>
    <row r="77" spans="1:11" ht="12.75">
      <c r="A77" s="112"/>
      <c r="B77" s="68"/>
      <c r="C77" s="69">
        <v>75412</v>
      </c>
      <c r="D77" s="69"/>
      <c r="E77" s="70" t="s">
        <v>73</v>
      </c>
      <c r="F77" s="71">
        <f>SUM(F78:F87)</f>
        <v>105195</v>
      </c>
      <c r="G77" s="71"/>
      <c r="H77" s="64">
        <f t="shared" si="2"/>
        <v>35065</v>
      </c>
      <c r="I77" s="65"/>
      <c r="J77" s="82"/>
      <c r="K77" s="82"/>
    </row>
    <row r="78" spans="1:11" ht="12.75">
      <c r="A78" s="77"/>
      <c r="B78" s="68"/>
      <c r="C78" s="74"/>
      <c r="D78" s="69">
        <v>4010</v>
      </c>
      <c r="E78" s="70" t="s">
        <v>51</v>
      </c>
      <c r="F78" s="71">
        <v>36217</v>
      </c>
      <c r="G78" s="71"/>
      <c r="H78" s="64">
        <f t="shared" si="2"/>
        <v>12072.333333333334</v>
      </c>
      <c r="I78" s="65"/>
      <c r="J78" s="82"/>
      <c r="K78" s="82"/>
    </row>
    <row r="79" spans="1:11" ht="12.75">
      <c r="A79" s="77"/>
      <c r="B79" s="68"/>
      <c r="C79" s="74"/>
      <c r="D79" s="69">
        <v>4110</v>
      </c>
      <c r="E79" s="70" t="s">
        <v>23</v>
      </c>
      <c r="F79" s="71">
        <v>7019</v>
      </c>
      <c r="G79" s="71"/>
      <c r="H79" s="64">
        <f t="shared" si="2"/>
        <v>2339.6666666666665</v>
      </c>
      <c r="I79" s="65"/>
      <c r="J79" s="82"/>
      <c r="K79" s="82"/>
    </row>
    <row r="80" spans="1:11" ht="12.75">
      <c r="A80" s="77"/>
      <c r="B80" s="68"/>
      <c r="C80" s="74"/>
      <c r="D80" s="69">
        <v>4120</v>
      </c>
      <c r="E80" s="70" t="s">
        <v>37</v>
      </c>
      <c r="F80" s="71">
        <v>961</v>
      </c>
      <c r="G80" s="71"/>
      <c r="H80" s="64">
        <f t="shared" si="2"/>
        <v>320.3333333333333</v>
      </c>
      <c r="I80" s="65"/>
      <c r="J80" s="82"/>
      <c r="K80" s="82"/>
    </row>
    <row r="81" spans="1:11" ht="12.75">
      <c r="A81" s="77"/>
      <c r="B81" s="68"/>
      <c r="C81" s="74"/>
      <c r="D81" s="69">
        <v>4040</v>
      </c>
      <c r="E81" s="70" t="s">
        <v>75</v>
      </c>
      <c r="F81" s="71">
        <v>3044</v>
      </c>
      <c r="G81" s="71"/>
      <c r="H81" s="64">
        <f t="shared" si="2"/>
        <v>1014.6666666666666</v>
      </c>
      <c r="I81" s="65"/>
      <c r="J81" s="82"/>
      <c r="K81" s="82"/>
    </row>
    <row r="82" spans="1:11" ht="12.75">
      <c r="A82" s="77"/>
      <c r="B82" s="68"/>
      <c r="C82" s="74"/>
      <c r="D82" s="69">
        <v>4210</v>
      </c>
      <c r="E82" s="70" t="s">
        <v>38</v>
      </c>
      <c r="F82" s="71">
        <v>9000</v>
      </c>
      <c r="G82" s="71"/>
      <c r="H82" s="64">
        <f t="shared" si="2"/>
        <v>3000</v>
      </c>
      <c r="I82" s="65"/>
      <c r="J82" s="82"/>
      <c r="K82" s="82"/>
    </row>
    <row r="83" spans="1:11" ht="12.75">
      <c r="A83" s="77"/>
      <c r="B83" s="68"/>
      <c r="C83" s="74"/>
      <c r="D83" s="69">
        <v>4260</v>
      </c>
      <c r="E83" s="70" t="s">
        <v>39</v>
      </c>
      <c r="F83" s="71">
        <v>25000</v>
      </c>
      <c r="G83" s="71"/>
      <c r="H83" s="64">
        <f t="shared" si="2"/>
        <v>8333.333333333334</v>
      </c>
      <c r="I83" s="65"/>
      <c r="J83" s="82"/>
      <c r="K83" s="82"/>
    </row>
    <row r="84" spans="1:11" ht="12.75">
      <c r="A84" s="77"/>
      <c r="B84" s="68"/>
      <c r="C84" s="74"/>
      <c r="D84" s="69">
        <v>4270</v>
      </c>
      <c r="E84" s="70" t="s">
        <v>24</v>
      </c>
      <c r="F84" s="71">
        <v>200</v>
      </c>
      <c r="G84" s="71"/>
      <c r="H84" s="64">
        <f t="shared" si="2"/>
        <v>66.66666666666667</v>
      </c>
      <c r="I84" s="65"/>
      <c r="J84" s="82"/>
      <c r="K84" s="82"/>
    </row>
    <row r="85" spans="1:11" ht="12.75">
      <c r="A85" s="77"/>
      <c r="B85" s="68"/>
      <c r="C85" s="74"/>
      <c r="D85" s="69">
        <v>4300</v>
      </c>
      <c r="E85" s="70" t="s">
        <v>40</v>
      </c>
      <c r="F85" s="71">
        <v>20000</v>
      </c>
      <c r="G85" s="71"/>
      <c r="H85" s="64">
        <f t="shared" si="2"/>
        <v>6666.666666666667</v>
      </c>
      <c r="I85" s="65"/>
      <c r="J85" s="82"/>
      <c r="K85" s="82"/>
    </row>
    <row r="86" spans="1:11" ht="12.75">
      <c r="A86" s="77"/>
      <c r="B86" s="68"/>
      <c r="C86" s="74"/>
      <c r="D86" s="69">
        <v>4440</v>
      </c>
      <c r="E86" s="70" t="s">
        <v>64</v>
      </c>
      <c r="F86" s="71">
        <v>1754</v>
      </c>
      <c r="G86" s="71"/>
      <c r="H86" s="64">
        <f t="shared" si="2"/>
        <v>584.6666666666666</v>
      </c>
      <c r="I86" s="65"/>
      <c r="J86" s="82"/>
      <c r="K86" s="82"/>
    </row>
    <row r="87" spans="1:11" s="114" customFormat="1" ht="13.5" thickBot="1">
      <c r="A87" s="77"/>
      <c r="B87" s="68"/>
      <c r="C87" s="74"/>
      <c r="D87" s="69">
        <v>4430</v>
      </c>
      <c r="E87" s="70" t="s">
        <v>63</v>
      </c>
      <c r="F87" s="71">
        <v>2000</v>
      </c>
      <c r="G87" s="71"/>
      <c r="H87" s="64">
        <f t="shared" si="2"/>
        <v>666.6666666666666</v>
      </c>
      <c r="I87" s="65"/>
      <c r="J87" s="113"/>
      <c r="K87" s="113"/>
    </row>
    <row r="88" spans="1:11" ht="13.5" hidden="1" thickBot="1">
      <c r="A88" s="77"/>
      <c r="B88" s="68"/>
      <c r="C88" s="69"/>
      <c r="D88" s="69"/>
      <c r="E88" s="70"/>
      <c r="F88" s="71"/>
      <c r="G88" s="71"/>
      <c r="H88" s="64">
        <f t="shared" si="2"/>
        <v>0</v>
      </c>
      <c r="I88" s="65"/>
      <c r="J88" s="82"/>
      <c r="K88" s="82"/>
    </row>
    <row r="89" spans="1:11" ht="13.5" hidden="1" thickBot="1">
      <c r="A89" s="77"/>
      <c r="B89" s="68"/>
      <c r="C89" s="69"/>
      <c r="D89" s="115"/>
      <c r="E89" s="115"/>
      <c r="F89" s="115"/>
      <c r="G89" s="115"/>
      <c r="H89" s="64">
        <f aca="true" t="shared" si="3" ref="H89:H120">(F89-G89)/3</f>
        <v>0</v>
      </c>
      <c r="I89" s="65"/>
      <c r="J89" s="82"/>
      <c r="K89" s="82"/>
    </row>
    <row r="90" spans="1:11" ht="13.5" hidden="1" thickBot="1">
      <c r="A90" s="77"/>
      <c r="B90" s="68"/>
      <c r="C90" s="69"/>
      <c r="D90" s="69"/>
      <c r="E90" s="70" t="s">
        <v>65</v>
      </c>
      <c r="F90" s="71">
        <v>1655</v>
      </c>
      <c r="G90" s="71"/>
      <c r="H90" s="64">
        <f t="shared" si="3"/>
        <v>551.6666666666666</v>
      </c>
      <c r="I90" s="65"/>
      <c r="J90" s="82"/>
      <c r="K90" s="82"/>
    </row>
    <row r="91" spans="1:11" ht="12.75">
      <c r="A91" s="106"/>
      <c r="B91" s="68"/>
      <c r="C91" s="69">
        <v>75414</v>
      </c>
      <c r="D91" s="69"/>
      <c r="E91" s="70" t="s">
        <v>76</v>
      </c>
      <c r="F91" s="71">
        <f>SUM(F92:F92)</f>
        <v>4000</v>
      </c>
      <c r="G91" s="71"/>
      <c r="H91" s="64">
        <f t="shared" si="3"/>
        <v>1333.3333333333333</v>
      </c>
      <c r="I91" s="65"/>
      <c r="J91" s="82"/>
      <c r="K91" s="82"/>
    </row>
    <row r="92" spans="1:11" ht="12.75">
      <c r="A92" s="89"/>
      <c r="B92" s="68"/>
      <c r="C92" s="74"/>
      <c r="D92" s="69">
        <v>4300</v>
      </c>
      <c r="E92" s="70" t="s">
        <v>40</v>
      </c>
      <c r="F92" s="71">
        <v>4000</v>
      </c>
      <c r="G92" s="71"/>
      <c r="H92" s="64">
        <f t="shared" si="3"/>
        <v>1333.3333333333333</v>
      </c>
      <c r="I92" s="65"/>
      <c r="J92" s="82"/>
      <c r="K92" s="82"/>
    </row>
    <row r="93" spans="1:11" ht="12.75">
      <c r="A93" s="77"/>
      <c r="B93" s="68"/>
      <c r="C93" s="69">
        <v>75416</v>
      </c>
      <c r="D93" s="69"/>
      <c r="E93" s="70" t="s">
        <v>79</v>
      </c>
      <c r="F93" s="71">
        <v>237833</v>
      </c>
      <c r="G93" s="71"/>
      <c r="H93" s="64">
        <f t="shared" si="3"/>
        <v>79277.66666666667</v>
      </c>
      <c r="I93" s="65"/>
      <c r="J93" s="82"/>
      <c r="K93" s="82"/>
    </row>
    <row r="94" spans="1:11" ht="12.75">
      <c r="A94" s="77"/>
      <c r="B94" s="68"/>
      <c r="C94" s="74"/>
      <c r="D94" s="69">
        <v>4010</v>
      </c>
      <c r="E94" s="70" t="s">
        <v>51</v>
      </c>
      <c r="F94" s="71">
        <v>155000</v>
      </c>
      <c r="G94" s="71"/>
      <c r="H94" s="64">
        <f t="shared" si="3"/>
        <v>51666.666666666664</v>
      </c>
      <c r="I94" s="65"/>
      <c r="J94" s="82"/>
      <c r="K94" s="82"/>
    </row>
    <row r="95" spans="1:11" ht="12.75">
      <c r="A95" s="77"/>
      <c r="B95" s="68"/>
      <c r="C95" s="74"/>
      <c r="D95" s="69">
        <v>4040</v>
      </c>
      <c r="E95" s="70" t="s">
        <v>35</v>
      </c>
      <c r="F95" s="71">
        <v>11582</v>
      </c>
      <c r="G95" s="71"/>
      <c r="H95" s="64">
        <f t="shared" si="3"/>
        <v>3860.6666666666665</v>
      </c>
      <c r="I95" s="65"/>
      <c r="J95" s="82"/>
      <c r="K95" s="82"/>
    </row>
    <row r="96" spans="1:11" ht="12.75">
      <c r="A96" s="77"/>
      <c r="B96" s="68"/>
      <c r="C96" s="74"/>
      <c r="D96" s="69">
        <v>4120</v>
      </c>
      <c r="E96" s="70" t="s">
        <v>37</v>
      </c>
      <c r="F96" s="71">
        <v>4081</v>
      </c>
      <c r="G96" s="71"/>
      <c r="H96" s="64">
        <f t="shared" si="3"/>
        <v>1360.3333333333333</v>
      </c>
      <c r="I96" s="65"/>
      <c r="J96" s="82"/>
      <c r="K96" s="82"/>
    </row>
    <row r="97" spans="1:11" ht="12.75">
      <c r="A97" s="77"/>
      <c r="B97" s="68"/>
      <c r="C97" s="74"/>
      <c r="D97" s="69">
        <v>4110</v>
      </c>
      <c r="E97" s="70" t="s">
        <v>23</v>
      </c>
      <c r="F97" s="71">
        <v>29785</v>
      </c>
      <c r="G97" s="71"/>
      <c r="H97" s="64">
        <f t="shared" si="3"/>
        <v>9928.333333333334</v>
      </c>
      <c r="I97" s="65"/>
      <c r="J97" s="82"/>
      <c r="K97" s="82"/>
    </row>
    <row r="98" spans="1:11" ht="12.75">
      <c r="A98" s="77"/>
      <c r="B98" s="68"/>
      <c r="C98" s="74"/>
      <c r="D98" s="69">
        <v>4210</v>
      </c>
      <c r="E98" s="70" t="s">
        <v>38</v>
      </c>
      <c r="F98" s="71">
        <v>19885</v>
      </c>
      <c r="G98" s="71"/>
      <c r="H98" s="64">
        <f t="shared" si="3"/>
        <v>6628.333333333333</v>
      </c>
      <c r="I98" s="65"/>
      <c r="J98" s="82"/>
      <c r="K98" s="82"/>
    </row>
    <row r="99" spans="1:11" ht="12.75">
      <c r="A99" s="77"/>
      <c r="B99" s="68"/>
      <c r="C99" s="74"/>
      <c r="D99" s="69">
        <v>4300</v>
      </c>
      <c r="E99" s="70" t="s">
        <v>80</v>
      </c>
      <c r="F99" s="71">
        <v>9000</v>
      </c>
      <c r="G99" s="71"/>
      <c r="H99" s="64">
        <f t="shared" si="3"/>
        <v>3000</v>
      </c>
      <c r="I99" s="65"/>
      <c r="J99" s="82"/>
      <c r="K99" s="82"/>
    </row>
    <row r="100" spans="1:11" ht="12.75">
      <c r="A100" s="77"/>
      <c r="B100" s="68"/>
      <c r="C100" s="74"/>
      <c r="D100" s="69">
        <v>4410</v>
      </c>
      <c r="E100" s="70" t="s">
        <v>60</v>
      </c>
      <c r="F100" s="71">
        <v>2000</v>
      </c>
      <c r="G100" s="71"/>
      <c r="H100" s="64">
        <f t="shared" si="3"/>
        <v>666.6666666666666</v>
      </c>
      <c r="I100" s="65"/>
      <c r="J100" s="82"/>
      <c r="K100" s="82"/>
    </row>
    <row r="101" spans="1:11" ht="12.75">
      <c r="A101" s="77"/>
      <c r="B101" s="68"/>
      <c r="C101" s="74"/>
      <c r="D101" s="69">
        <v>4430</v>
      </c>
      <c r="E101" s="70" t="s">
        <v>63</v>
      </c>
      <c r="F101" s="71">
        <v>2000</v>
      </c>
      <c r="G101" s="71"/>
      <c r="H101" s="64">
        <f t="shared" si="3"/>
        <v>666.6666666666666</v>
      </c>
      <c r="I101" s="65"/>
      <c r="J101" s="82"/>
      <c r="K101" s="82"/>
    </row>
    <row r="102" spans="1:11" ht="12.75">
      <c r="A102" s="77"/>
      <c r="B102" s="68"/>
      <c r="C102" s="74"/>
      <c r="D102" s="74">
        <v>4440</v>
      </c>
      <c r="E102" s="75" t="s">
        <v>64</v>
      </c>
      <c r="F102" s="76">
        <v>4500</v>
      </c>
      <c r="G102" s="76"/>
      <c r="H102" s="64">
        <f t="shared" si="3"/>
        <v>1500</v>
      </c>
      <c r="I102" s="65"/>
      <c r="J102" s="82"/>
      <c r="K102" s="82"/>
    </row>
    <row r="103" spans="1:11" ht="12.75">
      <c r="A103" s="77"/>
      <c r="B103" s="68"/>
      <c r="C103" s="74"/>
      <c r="D103" s="74"/>
      <c r="E103" s="75" t="s">
        <v>65</v>
      </c>
      <c r="F103" s="76">
        <v>3420</v>
      </c>
      <c r="G103" s="76"/>
      <c r="H103" s="64">
        <f t="shared" si="3"/>
        <v>1140</v>
      </c>
      <c r="I103" s="65"/>
      <c r="J103" s="82"/>
      <c r="K103" s="82"/>
    </row>
    <row r="104" spans="1:11" ht="12.75">
      <c r="A104" s="88"/>
      <c r="B104" s="78">
        <v>758</v>
      </c>
      <c r="C104" s="79"/>
      <c r="D104" s="61"/>
      <c r="E104" s="62" t="s">
        <v>84</v>
      </c>
      <c r="F104" s="63">
        <v>852732</v>
      </c>
      <c r="G104" s="63"/>
      <c r="H104" s="64">
        <f t="shared" si="3"/>
        <v>284244</v>
      </c>
      <c r="I104" s="65"/>
      <c r="J104" s="82"/>
      <c r="K104" s="82"/>
    </row>
    <row r="105" spans="1:11" ht="13.5" thickBot="1">
      <c r="A105" s="89"/>
      <c r="B105" s="68"/>
      <c r="C105" s="69">
        <v>75802</v>
      </c>
      <c r="D105" s="79"/>
      <c r="E105" s="75" t="s">
        <v>179</v>
      </c>
      <c r="F105" s="84"/>
      <c r="G105" s="84"/>
      <c r="H105" s="64">
        <f t="shared" si="3"/>
        <v>0</v>
      </c>
      <c r="I105" s="65"/>
      <c r="J105" s="82"/>
      <c r="K105" s="82"/>
    </row>
    <row r="106" spans="1:11" ht="13.5" thickBot="1">
      <c r="A106" s="67">
        <v>758</v>
      </c>
      <c r="B106" s="68"/>
      <c r="C106" s="79"/>
      <c r="D106" s="79"/>
      <c r="E106" s="75" t="s">
        <v>180</v>
      </c>
      <c r="F106" s="76">
        <v>836212</v>
      </c>
      <c r="G106" s="76"/>
      <c r="H106" s="64">
        <f t="shared" si="3"/>
        <v>278737.3333333333</v>
      </c>
      <c r="I106" s="65"/>
      <c r="J106" s="72"/>
      <c r="K106" s="72"/>
    </row>
    <row r="107" spans="1:11" ht="12.75">
      <c r="A107" s="73"/>
      <c r="B107" s="68"/>
      <c r="C107" s="79"/>
      <c r="D107" s="69">
        <v>2930</v>
      </c>
      <c r="E107" s="70" t="s">
        <v>83</v>
      </c>
      <c r="F107" s="71">
        <v>836212</v>
      </c>
      <c r="G107" s="71"/>
      <c r="H107" s="64">
        <f t="shared" si="3"/>
        <v>278737.3333333333</v>
      </c>
      <c r="I107" s="65"/>
      <c r="J107" s="72"/>
      <c r="K107" s="72"/>
    </row>
    <row r="108" spans="1:11" ht="12.75">
      <c r="A108" s="73"/>
      <c r="B108" s="68"/>
      <c r="C108" s="69">
        <v>75818</v>
      </c>
      <c r="D108" s="69"/>
      <c r="E108" s="70" t="s">
        <v>85</v>
      </c>
      <c r="F108" s="71">
        <v>16520</v>
      </c>
      <c r="G108" s="71"/>
      <c r="H108" s="64">
        <f t="shared" si="3"/>
        <v>5506.666666666667</v>
      </c>
      <c r="I108" s="65"/>
      <c r="J108" s="82"/>
      <c r="K108" s="82"/>
    </row>
    <row r="109" spans="1:11" ht="12.75">
      <c r="A109" s="77"/>
      <c r="B109" s="68"/>
      <c r="C109" s="74"/>
      <c r="D109" s="69">
        <v>4810</v>
      </c>
      <c r="E109" s="70" t="s">
        <v>86</v>
      </c>
      <c r="F109" s="71">
        <v>16520</v>
      </c>
      <c r="G109" s="71"/>
      <c r="H109" s="64">
        <f t="shared" si="3"/>
        <v>5506.666666666667</v>
      </c>
      <c r="I109" s="65"/>
      <c r="J109" s="82"/>
      <c r="K109" s="82"/>
    </row>
    <row r="110" spans="1:11" ht="12.75">
      <c r="A110" s="77"/>
      <c r="B110" s="78">
        <v>801</v>
      </c>
      <c r="C110" s="79"/>
      <c r="D110" s="61"/>
      <c r="E110" s="62" t="s">
        <v>87</v>
      </c>
      <c r="F110" s="63">
        <v>3076939</v>
      </c>
      <c r="G110" s="63"/>
      <c r="H110" s="64">
        <f t="shared" si="3"/>
        <v>1025646.3333333334</v>
      </c>
      <c r="I110" s="65"/>
      <c r="J110" s="82"/>
      <c r="K110" s="82"/>
    </row>
    <row r="111" spans="1:11" ht="13.5" thickBot="1">
      <c r="A111" s="77"/>
      <c r="B111" s="68"/>
      <c r="C111" s="69">
        <v>80101</v>
      </c>
      <c r="D111" s="69"/>
      <c r="E111" s="70" t="s">
        <v>88</v>
      </c>
      <c r="F111" s="71">
        <f>SUM(F113:F126)</f>
        <v>1463390</v>
      </c>
      <c r="G111" s="71"/>
      <c r="H111" s="64">
        <f t="shared" si="3"/>
        <v>487796.6666666667</v>
      </c>
      <c r="I111" s="65"/>
      <c r="J111" s="82"/>
      <c r="K111" s="82"/>
    </row>
    <row r="112" spans="1:11" ht="13.5" thickBot="1">
      <c r="A112" s="67">
        <v>801</v>
      </c>
      <c r="B112" s="68"/>
      <c r="C112" s="74"/>
      <c r="D112" s="74">
        <v>3020</v>
      </c>
      <c r="E112" s="75" t="s">
        <v>77</v>
      </c>
      <c r="F112" s="76"/>
      <c r="G112" s="76"/>
      <c r="H112" s="64">
        <f t="shared" si="3"/>
        <v>0</v>
      </c>
      <c r="I112" s="65"/>
      <c r="J112" s="72"/>
      <c r="K112" s="72"/>
    </row>
    <row r="113" spans="1:11" ht="12.75">
      <c r="A113" s="77"/>
      <c r="B113" s="68"/>
      <c r="C113" s="74"/>
      <c r="D113" s="74"/>
      <c r="E113" s="75" t="s">
        <v>89</v>
      </c>
      <c r="F113" s="76">
        <v>2260</v>
      </c>
      <c r="G113" s="76"/>
      <c r="H113" s="64">
        <f t="shared" si="3"/>
        <v>753.3333333333334</v>
      </c>
      <c r="I113" s="65"/>
      <c r="J113" s="82"/>
      <c r="K113" s="82"/>
    </row>
    <row r="114" spans="1:11" ht="12.75">
      <c r="A114" s="88"/>
      <c r="B114" s="68"/>
      <c r="C114" s="74"/>
      <c r="D114" s="69">
        <v>4010</v>
      </c>
      <c r="E114" s="70" t="s">
        <v>90</v>
      </c>
      <c r="F114" s="71">
        <v>914500</v>
      </c>
      <c r="G114" s="71"/>
      <c r="H114" s="64">
        <f t="shared" si="3"/>
        <v>304833.3333333333</v>
      </c>
      <c r="I114" s="65"/>
      <c r="J114" s="82"/>
      <c r="K114" s="82"/>
    </row>
    <row r="115" spans="1:11" ht="12.75">
      <c r="A115" s="89"/>
      <c r="B115" s="68"/>
      <c r="C115" s="74"/>
      <c r="D115" s="69">
        <v>4040</v>
      </c>
      <c r="E115" s="70" t="s">
        <v>35</v>
      </c>
      <c r="F115" s="71">
        <v>68700</v>
      </c>
      <c r="G115" s="71"/>
      <c r="H115" s="64">
        <f t="shared" si="3"/>
        <v>22900</v>
      </c>
      <c r="I115" s="65"/>
      <c r="J115" s="82"/>
      <c r="K115" s="82"/>
    </row>
    <row r="116" spans="1:11" ht="12.75">
      <c r="A116" s="73"/>
      <c r="B116" s="68"/>
      <c r="C116" s="74"/>
      <c r="D116" s="69">
        <v>4110</v>
      </c>
      <c r="E116" s="70" t="s">
        <v>23</v>
      </c>
      <c r="F116" s="71">
        <v>189540</v>
      </c>
      <c r="G116" s="71"/>
      <c r="H116" s="64">
        <f t="shared" si="3"/>
        <v>63180</v>
      </c>
      <c r="I116" s="65"/>
      <c r="J116" s="82"/>
      <c r="K116" s="82"/>
    </row>
    <row r="117" spans="1:11" ht="12.75">
      <c r="A117" s="73"/>
      <c r="B117" s="68"/>
      <c r="C117" s="74"/>
      <c r="D117" s="69">
        <v>4120</v>
      </c>
      <c r="E117" s="70" t="s">
        <v>37</v>
      </c>
      <c r="F117" s="71">
        <v>28120</v>
      </c>
      <c r="G117" s="71"/>
      <c r="H117" s="64">
        <f t="shared" si="3"/>
        <v>9373.333333333334</v>
      </c>
      <c r="I117" s="65"/>
      <c r="J117" s="82"/>
      <c r="K117" s="82"/>
    </row>
    <row r="118" spans="1:11" ht="12.75">
      <c r="A118" s="73"/>
      <c r="B118" s="68"/>
      <c r="C118" s="74"/>
      <c r="D118" s="69">
        <v>4210</v>
      </c>
      <c r="E118" s="70" t="s">
        <v>38</v>
      </c>
      <c r="F118" s="71">
        <v>13400</v>
      </c>
      <c r="G118" s="71"/>
      <c r="H118" s="64">
        <f t="shared" si="3"/>
        <v>4466.666666666667</v>
      </c>
      <c r="I118" s="65"/>
      <c r="J118" s="82"/>
      <c r="K118" s="82"/>
    </row>
    <row r="119" spans="1:11" ht="12.75">
      <c r="A119" s="73"/>
      <c r="B119" s="68"/>
      <c r="C119" s="74"/>
      <c r="D119" s="74">
        <v>4240</v>
      </c>
      <c r="E119" s="75" t="s">
        <v>91</v>
      </c>
      <c r="F119" s="76"/>
      <c r="G119" s="76"/>
      <c r="H119" s="64">
        <f t="shared" si="3"/>
        <v>0</v>
      </c>
      <c r="I119" s="65"/>
      <c r="J119" s="82"/>
      <c r="K119" s="82"/>
    </row>
    <row r="120" spans="1:11" ht="12.75">
      <c r="A120" s="73"/>
      <c r="B120" s="68"/>
      <c r="C120" s="74"/>
      <c r="D120" s="74"/>
      <c r="E120" s="75" t="s">
        <v>92</v>
      </c>
      <c r="F120" s="76">
        <v>2000</v>
      </c>
      <c r="G120" s="76"/>
      <c r="H120" s="64">
        <f t="shared" si="3"/>
        <v>666.6666666666666</v>
      </c>
      <c r="I120" s="65"/>
      <c r="J120" s="82"/>
      <c r="K120" s="82"/>
    </row>
    <row r="121" spans="1:11" ht="12.75">
      <c r="A121" s="73"/>
      <c r="B121" s="68"/>
      <c r="C121" s="74"/>
      <c r="D121" s="69">
        <v>4260</v>
      </c>
      <c r="E121" s="70" t="s">
        <v>39</v>
      </c>
      <c r="F121" s="71">
        <v>134950</v>
      </c>
      <c r="G121" s="71"/>
      <c r="H121" s="64">
        <f aca="true" t="shared" si="4" ref="H121:H152">(F121-G121)/3</f>
        <v>44983.333333333336</v>
      </c>
      <c r="I121" s="65"/>
      <c r="J121" s="82"/>
      <c r="K121" s="82"/>
    </row>
    <row r="122" spans="1:11" ht="12.75">
      <c r="A122" s="73"/>
      <c r="B122" s="68"/>
      <c r="C122" s="74"/>
      <c r="D122" s="69">
        <v>4270</v>
      </c>
      <c r="E122" s="70" t="s">
        <v>24</v>
      </c>
      <c r="F122" s="71">
        <v>15000</v>
      </c>
      <c r="G122" s="71"/>
      <c r="H122" s="64">
        <f t="shared" si="4"/>
        <v>5000</v>
      </c>
      <c r="I122" s="65"/>
      <c r="J122" s="82"/>
      <c r="K122" s="82"/>
    </row>
    <row r="123" spans="1:11" ht="12.75">
      <c r="A123" s="73"/>
      <c r="B123" s="68"/>
      <c r="C123" s="74"/>
      <c r="D123" s="69">
        <v>4300</v>
      </c>
      <c r="E123" s="70" t="s">
        <v>40</v>
      </c>
      <c r="F123" s="71">
        <v>35000</v>
      </c>
      <c r="G123" s="71"/>
      <c r="H123" s="64">
        <f t="shared" si="4"/>
        <v>11666.666666666666</v>
      </c>
      <c r="I123" s="65"/>
      <c r="J123" s="82"/>
      <c r="K123" s="82"/>
    </row>
    <row r="124" spans="1:11" ht="12.75">
      <c r="A124" s="73"/>
      <c r="B124" s="68"/>
      <c r="C124" s="74"/>
      <c r="D124" s="69">
        <v>4410</v>
      </c>
      <c r="E124" s="70" t="s">
        <v>60</v>
      </c>
      <c r="F124" s="71">
        <v>5500</v>
      </c>
      <c r="G124" s="71"/>
      <c r="H124" s="64">
        <f t="shared" si="4"/>
        <v>1833.3333333333333</v>
      </c>
      <c r="I124" s="65"/>
      <c r="J124" s="82"/>
      <c r="K124" s="82"/>
    </row>
    <row r="125" spans="1:11" ht="12.75">
      <c r="A125" s="73"/>
      <c r="B125" s="68"/>
      <c r="C125" s="74"/>
      <c r="D125" s="74">
        <v>4440</v>
      </c>
      <c r="E125" s="75" t="s">
        <v>64</v>
      </c>
      <c r="F125" s="76"/>
      <c r="G125" s="76"/>
      <c r="H125" s="64">
        <f t="shared" si="4"/>
        <v>0</v>
      </c>
      <c r="I125" s="65"/>
      <c r="J125" s="82"/>
      <c r="K125" s="82"/>
    </row>
    <row r="126" spans="1:11" ht="12.75">
      <c r="A126" s="73"/>
      <c r="B126" s="68"/>
      <c r="C126" s="74"/>
      <c r="D126" s="74"/>
      <c r="E126" s="75" t="s">
        <v>65</v>
      </c>
      <c r="F126" s="76">
        <v>54420</v>
      </c>
      <c r="G126" s="76"/>
      <c r="H126" s="64">
        <f t="shared" si="4"/>
        <v>18140</v>
      </c>
      <c r="I126" s="65"/>
      <c r="J126" s="82"/>
      <c r="K126" s="82"/>
    </row>
    <row r="127" spans="1:11" ht="12.75">
      <c r="A127" s="73"/>
      <c r="B127" s="68"/>
      <c r="C127" s="69">
        <v>80110</v>
      </c>
      <c r="D127" s="69"/>
      <c r="E127" s="70" t="s">
        <v>95</v>
      </c>
      <c r="F127" s="71">
        <f>SUM(F128:F139)</f>
        <v>538940</v>
      </c>
      <c r="G127" s="71"/>
      <c r="H127" s="64">
        <f t="shared" si="4"/>
        <v>179646.66666666666</v>
      </c>
      <c r="I127" s="65"/>
      <c r="J127" s="85"/>
      <c r="K127" s="85"/>
    </row>
    <row r="128" spans="1:11" ht="12.75">
      <c r="A128" s="73"/>
      <c r="B128" s="68"/>
      <c r="C128" s="74"/>
      <c r="D128" s="74">
        <v>3020</v>
      </c>
      <c r="E128" s="75" t="s">
        <v>77</v>
      </c>
      <c r="F128" s="76"/>
      <c r="G128" s="76"/>
      <c r="H128" s="64">
        <f t="shared" si="4"/>
        <v>0</v>
      </c>
      <c r="I128" s="65"/>
      <c r="J128" s="82"/>
      <c r="K128" s="82"/>
    </row>
    <row r="129" spans="1:11" ht="12.75">
      <c r="A129" s="73"/>
      <c r="B129" s="68"/>
      <c r="C129" s="74"/>
      <c r="D129" s="74"/>
      <c r="E129" s="75" t="s">
        <v>89</v>
      </c>
      <c r="F129" s="76">
        <v>3400</v>
      </c>
      <c r="G129" s="76"/>
      <c r="H129" s="64">
        <f t="shared" si="4"/>
        <v>1133.3333333333333</v>
      </c>
      <c r="I129" s="65"/>
      <c r="J129" s="82"/>
      <c r="K129" s="82"/>
    </row>
    <row r="130" spans="1:11" ht="12.75">
      <c r="A130" s="88"/>
      <c r="B130" s="68"/>
      <c r="C130" s="74"/>
      <c r="D130" s="69">
        <v>4010</v>
      </c>
      <c r="E130" s="70" t="s">
        <v>51</v>
      </c>
      <c r="F130" s="71">
        <v>371240</v>
      </c>
      <c r="G130" s="71"/>
      <c r="H130" s="64">
        <f t="shared" si="4"/>
        <v>123746.66666666667</v>
      </c>
      <c r="I130" s="65"/>
      <c r="J130" s="82"/>
      <c r="K130" s="82"/>
    </row>
    <row r="131" spans="1:11" ht="12.75">
      <c r="A131" s="89"/>
      <c r="B131" s="68"/>
      <c r="C131" s="74"/>
      <c r="D131" s="69">
        <v>4040</v>
      </c>
      <c r="E131" s="70" t="s">
        <v>35</v>
      </c>
      <c r="F131" s="71">
        <v>23600</v>
      </c>
      <c r="G131" s="71"/>
      <c r="H131" s="64">
        <f t="shared" si="4"/>
        <v>7866.666666666667</v>
      </c>
      <c r="I131" s="65"/>
      <c r="J131" s="82"/>
      <c r="K131" s="82"/>
    </row>
    <row r="132" spans="1:11" ht="12.75">
      <c r="A132" s="73"/>
      <c r="B132" s="68"/>
      <c r="C132" s="74"/>
      <c r="D132" s="69">
        <v>4110</v>
      </c>
      <c r="E132" s="70" t="s">
        <v>23</v>
      </c>
      <c r="F132" s="71">
        <v>75320</v>
      </c>
      <c r="G132" s="71"/>
      <c r="H132" s="64">
        <f t="shared" si="4"/>
        <v>25106.666666666668</v>
      </c>
      <c r="I132" s="65"/>
      <c r="J132" s="82"/>
      <c r="K132" s="82"/>
    </row>
    <row r="133" spans="1:11" ht="12.75">
      <c r="A133" s="73"/>
      <c r="B133" s="68"/>
      <c r="C133" s="74"/>
      <c r="D133" s="69">
        <v>4120</v>
      </c>
      <c r="E133" s="70" t="s">
        <v>37</v>
      </c>
      <c r="F133" s="71">
        <v>10980</v>
      </c>
      <c r="G133" s="71"/>
      <c r="H133" s="64">
        <f t="shared" si="4"/>
        <v>3660</v>
      </c>
      <c r="I133" s="65"/>
      <c r="J133" s="82"/>
      <c r="K133" s="82"/>
    </row>
    <row r="134" spans="1:11" ht="12.75">
      <c r="A134" s="73"/>
      <c r="B134" s="68"/>
      <c r="C134" s="74"/>
      <c r="D134" s="69">
        <v>4210</v>
      </c>
      <c r="E134" s="70" t="s">
        <v>38</v>
      </c>
      <c r="F134" s="71">
        <v>13200</v>
      </c>
      <c r="G134" s="71"/>
      <c r="H134" s="64">
        <f t="shared" si="4"/>
        <v>4400</v>
      </c>
      <c r="I134" s="65"/>
      <c r="J134" s="82"/>
      <c r="K134" s="82"/>
    </row>
    <row r="135" spans="1:11" ht="12.75">
      <c r="A135" s="73"/>
      <c r="B135" s="68"/>
      <c r="C135" s="74"/>
      <c r="D135" s="69">
        <v>4270</v>
      </c>
      <c r="E135" s="70" t="s">
        <v>24</v>
      </c>
      <c r="F135" s="71">
        <v>3000</v>
      </c>
      <c r="G135" s="71"/>
      <c r="H135" s="64">
        <f t="shared" si="4"/>
        <v>1000</v>
      </c>
      <c r="I135" s="65"/>
      <c r="J135" s="82"/>
      <c r="K135" s="82"/>
    </row>
    <row r="136" spans="1:11" ht="12.75">
      <c r="A136" s="73"/>
      <c r="B136" s="68"/>
      <c r="C136" s="74"/>
      <c r="D136" s="69">
        <v>4300</v>
      </c>
      <c r="E136" s="70" t="s">
        <v>40</v>
      </c>
      <c r="F136" s="71">
        <v>13600</v>
      </c>
      <c r="G136" s="71"/>
      <c r="H136" s="64">
        <f t="shared" si="4"/>
        <v>4533.333333333333</v>
      </c>
      <c r="I136" s="65"/>
      <c r="J136" s="82"/>
      <c r="K136" s="82"/>
    </row>
    <row r="137" spans="1:11" ht="12.75">
      <c r="A137" s="73"/>
      <c r="B137" s="68"/>
      <c r="C137" s="74"/>
      <c r="D137" s="69">
        <v>4410</v>
      </c>
      <c r="E137" s="70" t="s">
        <v>60</v>
      </c>
      <c r="F137" s="71">
        <v>2500</v>
      </c>
      <c r="G137" s="71"/>
      <c r="H137" s="64">
        <f t="shared" si="4"/>
        <v>833.3333333333334</v>
      </c>
      <c r="I137" s="65"/>
      <c r="J137" s="82"/>
      <c r="K137" s="82"/>
    </row>
    <row r="138" spans="1:11" ht="12.75">
      <c r="A138" s="73"/>
      <c r="B138" s="68"/>
      <c r="C138" s="74"/>
      <c r="D138" s="69">
        <v>4440</v>
      </c>
      <c r="E138" s="70" t="s">
        <v>64</v>
      </c>
      <c r="F138" s="71"/>
      <c r="G138" s="71"/>
      <c r="H138" s="64">
        <f t="shared" si="4"/>
        <v>0</v>
      </c>
      <c r="I138" s="65"/>
      <c r="J138" s="82"/>
      <c r="K138" s="82"/>
    </row>
    <row r="139" spans="1:11" ht="12.75">
      <c r="A139" s="73"/>
      <c r="B139" s="68"/>
      <c r="C139" s="74"/>
      <c r="D139" s="69"/>
      <c r="E139" s="70" t="s">
        <v>65</v>
      </c>
      <c r="F139" s="71">
        <v>22100</v>
      </c>
      <c r="G139" s="71"/>
      <c r="H139" s="64">
        <f t="shared" si="4"/>
        <v>7366.666666666667</v>
      </c>
      <c r="I139" s="65"/>
      <c r="J139" s="82"/>
      <c r="K139" s="82"/>
    </row>
    <row r="140" spans="1:11" ht="12.75">
      <c r="A140" s="116"/>
      <c r="B140" s="68"/>
      <c r="C140" s="69">
        <v>80113</v>
      </c>
      <c r="D140" s="69"/>
      <c r="E140" s="70" t="s">
        <v>97</v>
      </c>
      <c r="F140" s="71">
        <f>SUM(F141:F143)</f>
        <v>61726</v>
      </c>
      <c r="G140" s="71"/>
      <c r="H140" s="64">
        <f t="shared" si="4"/>
        <v>20575.333333333332</v>
      </c>
      <c r="I140" s="65"/>
      <c r="J140" s="82"/>
      <c r="K140" s="82"/>
    </row>
    <row r="141" spans="1:11" ht="12.75">
      <c r="A141" s="73"/>
      <c r="B141" s="68"/>
      <c r="C141" s="74"/>
      <c r="D141" s="69">
        <v>4110</v>
      </c>
      <c r="E141" s="70" t="s">
        <v>23</v>
      </c>
      <c r="F141" s="71">
        <v>680</v>
      </c>
      <c r="G141" s="71"/>
      <c r="H141" s="64">
        <f t="shared" si="4"/>
        <v>226.66666666666666</v>
      </c>
      <c r="I141" s="65"/>
      <c r="J141" s="82"/>
      <c r="K141" s="82"/>
    </row>
    <row r="142" spans="1:11" ht="12.75">
      <c r="A142" s="73"/>
      <c r="B142" s="68"/>
      <c r="C142" s="74"/>
      <c r="D142" s="69">
        <v>4120</v>
      </c>
      <c r="E142" s="70" t="s">
        <v>37</v>
      </c>
      <c r="F142" s="71">
        <v>96</v>
      </c>
      <c r="G142" s="71"/>
      <c r="H142" s="64">
        <f t="shared" si="4"/>
        <v>32</v>
      </c>
      <c r="I142" s="65"/>
      <c r="J142" s="82"/>
      <c r="K142" s="82"/>
    </row>
    <row r="143" spans="1:11" ht="12.75">
      <c r="A143" s="73"/>
      <c r="B143" s="68"/>
      <c r="C143" s="74"/>
      <c r="D143" s="69">
        <v>4300</v>
      </c>
      <c r="E143" s="70" t="s">
        <v>40</v>
      </c>
      <c r="F143" s="71">
        <v>60950</v>
      </c>
      <c r="G143" s="71"/>
      <c r="H143" s="64">
        <f t="shared" si="4"/>
        <v>20316.666666666668</v>
      </c>
      <c r="I143" s="65"/>
      <c r="J143" s="82"/>
      <c r="K143" s="82"/>
    </row>
    <row r="144" spans="1:11" ht="12.75">
      <c r="A144" s="73"/>
      <c r="B144" s="68"/>
      <c r="C144" s="69">
        <v>80114</v>
      </c>
      <c r="D144" s="69"/>
      <c r="E144" s="70" t="s">
        <v>98</v>
      </c>
      <c r="F144" s="71">
        <f>SUM(F145:F153)</f>
        <v>170460</v>
      </c>
      <c r="G144" s="71"/>
      <c r="H144" s="64">
        <f t="shared" si="4"/>
        <v>56820</v>
      </c>
      <c r="I144" s="65"/>
      <c r="J144" s="82"/>
      <c r="K144" s="82"/>
    </row>
    <row r="145" spans="1:11" ht="12.75">
      <c r="A145" s="73"/>
      <c r="B145" s="68"/>
      <c r="C145" s="74"/>
      <c r="D145" s="69">
        <v>4010</v>
      </c>
      <c r="E145" s="70" t="s">
        <v>51</v>
      </c>
      <c r="F145" s="71">
        <v>112390</v>
      </c>
      <c r="G145" s="71"/>
      <c r="H145" s="64">
        <f t="shared" si="4"/>
        <v>37463.333333333336</v>
      </c>
      <c r="I145" s="65"/>
      <c r="J145" s="82"/>
      <c r="K145" s="82"/>
    </row>
    <row r="146" spans="1:11" ht="12.75">
      <c r="A146" s="73"/>
      <c r="B146" s="68"/>
      <c r="C146" s="74"/>
      <c r="D146" s="69">
        <v>4040</v>
      </c>
      <c r="E146" s="70" t="s">
        <v>35</v>
      </c>
      <c r="F146" s="71">
        <v>9665</v>
      </c>
      <c r="G146" s="71"/>
      <c r="H146" s="64">
        <f t="shared" si="4"/>
        <v>3221.6666666666665</v>
      </c>
      <c r="I146" s="65"/>
      <c r="J146" s="82"/>
      <c r="K146" s="82"/>
    </row>
    <row r="147" spans="1:11" ht="12.75">
      <c r="A147" s="73"/>
      <c r="B147" s="68"/>
      <c r="C147" s="74"/>
      <c r="D147" s="69">
        <v>4110</v>
      </c>
      <c r="E147" s="70" t="s">
        <v>23</v>
      </c>
      <c r="F147" s="71">
        <v>23090</v>
      </c>
      <c r="G147" s="71"/>
      <c r="H147" s="64">
        <f t="shared" si="4"/>
        <v>7696.666666666667</v>
      </c>
      <c r="I147" s="65"/>
      <c r="J147" s="82"/>
      <c r="K147" s="82"/>
    </row>
    <row r="148" spans="1:11" ht="12.75">
      <c r="A148" s="73"/>
      <c r="B148" s="68"/>
      <c r="C148" s="74"/>
      <c r="D148" s="69">
        <v>4120</v>
      </c>
      <c r="E148" s="70" t="s">
        <v>37</v>
      </c>
      <c r="F148" s="71">
        <v>3205</v>
      </c>
      <c r="G148" s="71"/>
      <c r="H148" s="64">
        <f t="shared" si="4"/>
        <v>1068.3333333333333</v>
      </c>
      <c r="I148" s="65"/>
      <c r="J148" s="82"/>
      <c r="K148" s="82"/>
    </row>
    <row r="149" spans="1:11" ht="12.75">
      <c r="A149" s="73"/>
      <c r="B149" s="68"/>
      <c r="C149" s="74"/>
      <c r="D149" s="69">
        <v>4210</v>
      </c>
      <c r="E149" s="70" t="s">
        <v>99</v>
      </c>
      <c r="F149" s="71">
        <v>9730</v>
      </c>
      <c r="G149" s="71"/>
      <c r="H149" s="64">
        <f t="shared" si="4"/>
        <v>3243.3333333333335</v>
      </c>
      <c r="I149" s="65"/>
      <c r="J149" s="82"/>
      <c r="K149" s="82"/>
    </row>
    <row r="150" spans="1:11" ht="12.75">
      <c r="A150" s="73"/>
      <c r="B150" s="68"/>
      <c r="C150" s="74"/>
      <c r="D150" s="69">
        <v>4300</v>
      </c>
      <c r="E150" s="70" t="s">
        <v>40</v>
      </c>
      <c r="F150" s="71">
        <v>9280</v>
      </c>
      <c r="G150" s="71"/>
      <c r="H150" s="64">
        <f t="shared" si="4"/>
        <v>3093.3333333333335</v>
      </c>
      <c r="I150" s="65"/>
      <c r="J150" s="82"/>
      <c r="K150" s="82"/>
    </row>
    <row r="151" spans="1:11" ht="12.75">
      <c r="A151" s="73"/>
      <c r="B151" s="68"/>
      <c r="C151" s="74"/>
      <c r="D151" s="69">
        <v>4410</v>
      </c>
      <c r="E151" s="70" t="s">
        <v>60</v>
      </c>
      <c r="F151" s="71">
        <v>500</v>
      </c>
      <c r="G151" s="71"/>
      <c r="H151" s="64">
        <f t="shared" si="4"/>
        <v>166.66666666666666</v>
      </c>
      <c r="I151" s="65"/>
      <c r="J151" s="82"/>
      <c r="K151" s="82"/>
    </row>
    <row r="152" spans="1:11" ht="12.75">
      <c r="A152" s="73"/>
      <c r="B152" s="68"/>
      <c r="C152" s="74"/>
      <c r="D152" s="92">
        <v>4440</v>
      </c>
      <c r="E152" s="93" t="s">
        <v>64</v>
      </c>
      <c r="F152" s="94">
        <v>2600</v>
      </c>
      <c r="G152" s="94"/>
      <c r="H152" s="64">
        <f t="shared" si="4"/>
        <v>866.6666666666666</v>
      </c>
      <c r="I152" s="65"/>
      <c r="J152" s="82"/>
      <c r="K152" s="82"/>
    </row>
    <row r="153" spans="1:11" ht="12.75">
      <c r="A153" s="73"/>
      <c r="B153" s="68"/>
      <c r="C153" s="74"/>
      <c r="D153" s="95"/>
      <c r="E153" s="96" t="s">
        <v>65</v>
      </c>
      <c r="F153" s="97"/>
      <c r="G153" s="97"/>
      <c r="H153" s="64">
        <f aca="true" t="shared" si="5" ref="H153:H184">(F153-G153)/3</f>
        <v>0</v>
      </c>
      <c r="I153" s="65"/>
      <c r="J153" s="82"/>
      <c r="K153" s="82"/>
    </row>
    <row r="154" spans="1:11" ht="12.75">
      <c r="A154" s="73"/>
      <c r="B154" s="68"/>
      <c r="C154" s="69">
        <v>80120</v>
      </c>
      <c r="D154" s="69"/>
      <c r="E154" s="70" t="s">
        <v>100</v>
      </c>
      <c r="F154" s="71">
        <f>SUM(F156:F167)</f>
        <v>416066</v>
      </c>
      <c r="G154" s="71"/>
      <c r="H154" s="64">
        <f t="shared" si="5"/>
        <v>138688.66666666666</v>
      </c>
      <c r="I154" s="65"/>
      <c r="J154" s="82"/>
      <c r="K154" s="82"/>
    </row>
    <row r="155" spans="1:11" ht="12.75">
      <c r="A155" s="73"/>
      <c r="B155" s="68"/>
      <c r="C155" s="74"/>
      <c r="D155" s="92">
        <v>3020</v>
      </c>
      <c r="E155" s="93" t="s">
        <v>77</v>
      </c>
      <c r="F155" s="94"/>
      <c r="G155" s="94"/>
      <c r="H155" s="64">
        <f t="shared" si="5"/>
        <v>0</v>
      </c>
      <c r="I155" s="65"/>
      <c r="J155" s="82"/>
      <c r="K155" s="82"/>
    </row>
    <row r="156" spans="1:11" ht="12.75">
      <c r="A156" s="73"/>
      <c r="B156" s="68"/>
      <c r="C156" s="74"/>
      <c r="D156" s="95"/>
      <c r="E156" s="96" t="s">
        <v>89</v>
      </c>
      <c r="F156" s="97">
        <v>1110</v>
      </c>
      <c r="G156" s="97"/>
      <c r="H156" s="64">
        <f t="shared" si="5"/>
        <v>370</v>
      </c>
      <c r="I156" s="65"/>
      <c r="J156" s="82"/>
      <c r="K156" s="82"/>
    </row>
    <row r="157" spans="1:11" ht="12.75">
      <c r="A157" s="73"/>
      <c r="B157" s="68"/>
      <c r="C157" s="74"/>
      <c r="D157" s="69">
        <v>4010</v>
      </c>
      <c r="E157" s="70" t="s">
        <v>51</v>
      </c>
      <c r="F157" s="71">
        <v>134331</v>
      </c>
      <c r="G157" s="71"/>
      <c r="H157" s="64">
        <f t="shared" si="5"/>
        <v>44777</v>
      </c>
      <c r="I157" s="65"/>
      <c r="J157" s="82"/>
      <c r="K157" s="82"/>
    </row>
    <row r="158" spans="1:11" ht="12.75">
      <c r="A158" s="73"/>
      <c r="B158" s="68"/>
      <c r="C158" s="74"/>
      <c r="D158" s="69">
        <v>4040</v>
      </c>
      <c r="E158" s="70" t="s">
        <v>35</v>
      </c>
      <c r="F158" s="71">
        <v>32600</v>
      </c>
      <c r="G158" s="71"/>
      <c r="H158" s="64">
        <f t="shared" si="5"/>
        <v>10866.666666666666</v>
      </c>
      <c r="I158" s="65"/>
      <c r="J158" s="82"/>
      <c r="K158" s="82"/>
    </row>
    <row r="159" spans="1:11" ht="12.75">
      <c r="A159" s="73"/>
      <c r="B159" s="68"/>
      <c r="C159" s="74"/>
      <c r="D159" s="69">
        <v>4110</v>
      </c>
      <c r="E159" s="70" t="s">
        <v>23</v>
      </c>
      <c r="F159" s="71">
        <v>28551</v>
      </c>
      <c r="G159" s="71"/>
      <c r="H159" s="64">
        <f t="shared" si="5"/>
        <v>9517</v>
      </c>
      <c r="I159" s="65"/>
      <c r="J159" s="82"/>
      <c r="K159" s="82"/>
    </row>
    <row r="160" spans="1:11" ht="12.75">
      <c r="A160" s="73"/>
      <c r="B160" s="68"/>
      <c r="C160" s="74"/>
      <c r="D160" s="69">
        <v>4120</v>
      </c>
      <c r="E160" s="70" t="s">
        <v>37</v>
      </c>
      <c r="F160" s="71">
        <v>3915</v>
      </c>
      <c r="G160" s="71"/>
      <c r="H160" s="64">
        <f t="shared" si="5"/>
        <v>1305</v>
      </c>
      <c r="I160" s="65"/>
      <c r="J160" s="82"/>
      <c r="K160" s="82"/>
    </row>
    <row r="161" spans="1:11" ht="12.75">
      <c r="A161" s="73"/>
      <c r="B161" s="68"/>
      <c r="C161" s="74"/>
      <c r="D161" s="69">
        <v>4210</v>
      </c>
      <c r="E161" s="70" t="s">
        <v>38</v>
      </c>
      <c r="F161" s="71">
        <v>7100</v>
      </c>
      <c r="G161" s="71"/>
      <c r="H161" s="64">
        <f t="shared" si="5"/>
        <v>2366.6666666666665</v>
      </c>
      <c r="I161" s="65"/>
      <c r="J161" s="82"/>
      <c r="K161" s="82"/>
    </row>
    <row r="162" spans="1:11" ht="12.75">
      <c r="A162" s="73"/>
      <c r="B162" s="68"/>
      <c r="C162" s="74"/>
      <c r="D162" s="69">
        <v>4260</v>
      </c>
      <c r="E162" s="70" t="s">
        <v>39</v>
      </c>
      <c r="F162" s="71">
        <v>160895</v>
      </c>
      <c r="G162" s="71"/>
      <c r="H162" s="64">
        <f t="shared" si="5"/>
        <v>53631.666666666664</v>
      </c>
      <c r="I162" s="65"/>
      <c r="J162" s="82"/>
      <c r="K162" s="82"/>
    </row>
    <row r="163" spans="1:11" ht="12.75">
      <c r="A163" s="73"/>
      <c r="B163" s="68"/>
      <c r="C163" s="74"/>
      <c r="D163" s="69">
        <v>4270</v>
      </c>
      <c r="E163" s="70" t="s">
        <v>24</v>
      </c>
      <c r="F163" s="71">
        <v>14900</v>
      </c>
      <c r="G163" s="71"/>
      <c r="H163" s="64">
        <f t="shared" si="5"/>
        <v>4966.666666666667</v>
      </c>
      <c r="I163" s="65"/>
      <c r="J163" s="82"/>
      <c r="K163" s="82"/>
    </row>
    <row r="164" spans="1:11" ht="12.75">
      <c r="A164" s="73"/>
      <c r="B164" s="68"/>
      <c r="C164" s="74"/>
      <c r="D164" s="69">
        <v>4300</v>
      </c>
      <c r="E164" s="70" t="s">
        <v>80</v>
      </c>
      <c r="F164" s="71">
        <v>21900</v>
      </c>
      <c r="G164" s="71"/>
      <c r="H164" s="64">
        <f t="shared" si="5"/>
        <v>7300</v>
      </c>
      <c r="I164" s="65"/>
      <c r="J164" s="82"/>
      <c r="K164" s="82"/>
    </row>
    <row r="165" spans="1:11" ht="12.75">
      <c r="A165" s="73"/>
      <c r="B165" s="68"/>
      <c r="C165" s="74"/>
      <c r="D165" s="69">
        <v>4410</v>
      </c>
      <c r="E165" s="70" t="s">
        <v>60</v>
      </c>
      <c r="F165" s="71">
        <v>2500</v>
      </c>
      <c r="G165" s="71"/>
      <c r="H165" s="64">
        <f t="shared" si="5"/>
        <v>833.3333333333334</v>
      </c>
      <c r="I165" s="65"/>
      <c r="J165" s="82"/>
      <c r="K165" s="82"/>
    </row>
    <row r="166" spans="1:11" ht="12.75">
      <c r="A166" s="73"/>
      <c r="B166" s="68"/>
      <c r="C166" s="74"/>
      <c r="D166" s="92">
        <v>4440</v>
      </c>
      <c r="E166" s="93" t="s">
        <v>64</v>
      </c>
      <c r="F166" s="94"/>
      <c r="G166" s="94"/>
      <c r="H166" s="64">
        <f t="shared" si="5"/>
        <v>0</v>
      </c>
      <c r="I166" s="65"/>
      <c r="J166" s="82"/>
      <c r="K166" s="82"/>
    </row>
    <row r="167" spans="1:11" ht="12.75">
      <c r="A167" s="73"/>
      <c r="B167" s="68"/>
      <c r="C167" s="74"/>
      <c r="D167" s="95"/>
      <c r="E167" s="96" t="s">
        <v>65</v>
      </c>
      <c r="F167" s="97">
        <v>8264</v>
      </c>
      <c r="G167" s="97"/>
      <c r="H167" s="64">
        <f t="shared" si="5"/>
        <v>2754.6666666666665</v>
      </c>
      <c r="I167" s="65"/>
      <c r="J167" s="82"/>
      <c r="K167" s="82"/>
    </row>
    <row r="168" spans="1:11" ht="12.75">
      <c r="A168" s="73"/>
      <c r="B168" s="68"/>
      <c r="C168" s="69">
        <v>80195</v>
      </c>
      <c r="D168" s="69"/>
      <c r="E168" s="70" t="s">
        <v>102</v>
      </c>
      <c r="F168" s="71">
        <f>SUM(F169:F171)</f>
        <v>426357</v>
      </c>
      <c r="G168" s="71"/>
      <c r="H168" s="64">
        <f t="shared" si="5"/>
        <v>142119</v>
      </c>
      <c r="I168" s="65"/>
      <c r="J168" s="82"/>
      <c r="K168" s="82"/>
    </row>
    <row r="169" spans="1:11" ht="12.75">
      <c r="A169" s="73"/>
      <c r="B169" s="68"/>
      <c r="C169" s="74"/>
      <c r="D169" s="74">
        <v>6050</v>
      </c>
      <c r="E169" s="75" t="s">
        <v>28</v>
      </c>
      <c r="F169" s="76"/>
      <c r="G169" s="76"/>
      <c r="H169" s="64">
        <f t="shared" si="5"/>
        <v>0</v>
      </c>
      <c r="I169" s="65"/>
      <c r="J169" s="82"/>
      <c r="K169" s="82"/>
    </row>
    <row r="170" spans="1:11" ht="12.75">
      <c r="A170" s="73"/>
      <c r="B170" s="68"/>
      <c r="C170" s="74"/>
      <c r="D170" s="74"/>
      <c r="E170" s="75" t="s">
        <v>29</v>
      </c>
      <c r="F170" s="76">
        <v>415093</v>
      </c>
      <c r="G170" s="76"/>
      <c r="H170" s="64">
        <f t="shared" si="5"/>
        <v>138364.33333333334</v>
      </c>
      <c r="I170" s="65"/>
      <c r="J170" s="82"/>
      <c r="K170" s="82"/>
    </row>
    <row r="171" spans="1:11" ht="12.75">
      <c r="A171" s="73"/>
      <c r="B171" s="68"/>
      <c r="C171" s="74"/>
      <c r="D171" s="69">
        <v>4440</v>
      </c>
      <c r="E171" s="70" t="s">
        <v>103</v>
      </c>
      <c r="F171" s="71">
        <v>11264</v>
      </c>
      <c r="G171" s="71"/>
      <c r="H171" s="64">
        <f t="shared" si="5"/>
        <v>3754.6666666666665</v>
      </c>
      <c r="I171" s="65"/>
      <c r="J171" s="82"/>
      <c r="K171" s="82"/>
    </row>
    <row r="172" spans="1:11" ht="12.75">
      <c r="A172" s="73"/>
      <c r="B172" s="78">
        <v>851</v>
      </c>
      <c r="C172" s="79"/>
      <c r="D172" s="61"/>
      <c r="E172" s="62" t="s">
        <v>104</v>
      </c>
      <c r="F172" s="63">
        <f>SUM(F173+F177)</f>
        <v>123000</v>
      </c>
      <c r="G172" s="63"/>
      <c r="H172" s="64">
        <f t="shared" si="5"/>
        <v>41000</v>
      </c>
      <c r="I172" s="65"/>
      <c r="J172" s="82"/>
      <c r="K172" s="82"/>
    </row>
    <row r="173" spans="1:11" ht="12.75">
      <c r="A173" s="73"/>
      <c r="B173" s="68"/>
      <c r="C173" s="69">
        <v>85121</v>
      </c>
      <c r="D173" s="69"/>
      <c r="E173" s="70" t="s">
        <v>105</v>
      </c>
      <c r="F173" s="71">
        <f>SUM(F174:F176)</f>
        <v>38000</v>
      </c>
      <c r="G173" s="71"/>
      <c r="H173" s="64">
        <f t="shared" si="5"/>
        <v>12666.666666666666</v>
      </c>
      <c r="I173" s="65"/>
      <c r="J173" s="82"/>
      <c r="K173" s="82"/>
    </row>
    <row r="174" spans="1:11" ht="12.75">
      <c r="A174" s="73"/>
      <c r="B174" s="68"/>
      <c r="C174" s="74"/>
      <c r="D174" s="69">
        <v>4210</v>
      </c>
      <c r="E174" s="70" t="s">
        <v>38</v>
      </c>
      <c r="F174" s="71">
        <v>6678</v>
      </c>
      <c r="G174" s="71"/>
      <c r="H174" s="64">
        <f t="shared" si="5"/>
        <v>2226</v>
      </c>
      <c r="I174" s="65"/>
      <c r="J174" s="82"/>
      <c r="K174" s="82"/>
    </row>
    <row r="175" spans="1:11" ht="12.75">
      <c r="A175" s="73"/>
      <c r="B175" s="68"/>
      <c r="C175" s="74"/>
      <c r="D175" s="69">
        <v>4270</v>
      </c>
      <c r="E175" s="70" t="s">
        <v>24</v>
      </c>
      <c r="F175" s="71">
        <v>22000</v>
      </c>
      <c r="G175" s="71"/>
      <c r="H175" s="64">
        <f t="shared" si="5"/>
        <v>7333.333333333333</v>
      </c>
      <c r="I175" s="65"/>
      <c r="J175" s="82"/>
      <c r="K175" s="82"/>
    </row>
    <row r="176" spans="1:11" ht="12.75">
      <c r="A176" s="73"/>
      <c r="B176" s="68"/>
      <c r="C176" s="74"/>
      <c r="D176" s="69">
        <v>4300</v>
      </c>
      <c r="E176" s="70" t="s">
        <v>40</v>
      </c>
      <c r="F176" s="71">
        <v>9322</v>
      </c>
      <c r="G176" s="71"/>
      <c r="H176" s="64">
        <f t="shared" si="5"/>
        <v>3107.3333333333335</v>
      </c>
      <c r="I176" s="65"/>
      <c r="J176" s="82"/>
      <c r="K176" s="82"/>
    </row>
    <row r="177" spans="1:11" ht="12.75">
      <c r="A177" s="73"/>
      <c r="B177" s="68"/>
      <c r="C177" s="69">
        <v>85154</v>
      </c>
      <c r="D177" s="69"/>
      <c r="E177" s="70" t="s">
        <v>106</v>
      </c>
      <c r="F177" s="71">
        <f>SUM(F178:F192)</f>
        <v>85000</v>
      </c>
      <c r="G177" s="71"/>
      <c r="H177" s="64">
        <f t="shared" si="5"/>
        <v>28333.333333333332</v>
      </c>
      <c r="I177" s="65"/>
      <c r="J177" s="82"/>
      <c r="K177" s="82"/>
    </row>
    <row r="178" spans="1:11" ht="12.75">
      <c r="A178" s="73"/>
      <c r="B178" s="68"/>
      <c r="C178" s="74"/>
      <c r="D178" s="92">
        <v>3020</v>
      </c>
      <c r="E178" s="93" t="s">
        <v>77</v>
      </c>
      <c r="F178" s="94"/>
      <c r="G178" s="94"/>
      <c r="H178" s="64">
        <f t="shared" si="5"/>
        <v>0</v>
      </c>
      <c r="I178" s="65"/>
      <c r="J178" s="82"/>
      <c r="K178" s="82"/>
    </row>
    <row r="179" spans="1:11" ht="12.75">
      <c r="A179" s="73"/>
      <c r="B179" s="68"/>
      <c r="C179" s="74"/>
      <c r="D179" s="95"/>
      <c r="E179" s="96" t="s">
        <v>78</v>
      </c>
      <c r="F179" s="97">
        <v>418</v>
      </c>
      <c r="G179" s="97"/>
      <c r="H179" s="64">
        <f t="shared" si="5"/>
        <v>139.33333333333334</v>
      </c>
      <c r="I179" s="65"/>
      <c r="J179" s="82"/>
      <c r="K179" s="82"/>
    </row>
    <row r="180" spans="1:11" ht="12.75">
      <c r="A180" s="73"/>
      <c r="B180" s="68"/>
      <c r="C180" s="74"/>
      <c r="D180" s="74">
        <v>3030</v>
      </c>
      <c r="E180" s="75" t="s">
        <v>32</v>
      </c>
      <c r="F180" s="76"/>
      <c r="G180" s="76"/>
      <c r="H180" s="64">
        <f t="shared" si="5"/>
        <v>0</v>
      </c>
      <c r="I180" s="65"/>
      <c r="J180" s="82"/>
      <c r="K180" s="82"/>
    </row>
    <row r="181" spans="1:11" ht="12.75">
      <c r="A181" s="73"/>
      <c r="B181" s="68"/>
      <c r="C181" s="74"/>
      <c r="D181" s="74"/>
      <c r="E181" s="75" t="s">
        <v>27</v>
      </c>
      <c r="F181" s="76">
        <v>10140</v>
      </c>
      <c r="G181" s="76"/>
      <c r="H181" s="64">
        <f t="shared" si="5"/>
        <v>3380</v>
      </c>
      <c r="I181" s="65"/>
      <c r="J181" s="82"/>
      <c r="K181" s="82"/>
    </row>
    <row r="182" spans="1:11" ht="12.75">
      <c r="A182" s="73"/>
      <c r="B182" s="68"/>
      <c r="C182" s="74"/>
      <c r="D182" s="69">
        <v>3110</v>
      </c>
      <c r="E182" s="70" t="s">
        <v>107</v>
      </c>
      <c r="F182" s="71">
        <v>3000</v>
      </c>
      <c r="G182" s="71"/>
      <c r="H182" s="64">
        <f t="shared" si="5"/>
        <v>1000</v>
      </c>
      <c r="I182" s="65"/>
      <c r="J182" s="82"/>
      <c r="K182" s="82"/>
    </row>
    <row r="183" spans="1:11" ht="12.75">
      <c r="A183" s="73"/>
      <c r="B183" s="68"/>
      <c r="C183" s="74"/>
      <c r="D183" s="74">
        <v>4010</v>
      </c>
      <c r="E183" s="75" t="s">
        <v>33</v>
      </c>
      <c r="F183" s="76"/>
      <c r="G183" s="76"/>
      <c r="H183" s="64">
        <f t="shared" si="5"/>
        <v>0</v>
      </c>
      <c r="I183" s="65"/>
      <c r="J183" s="82"/>
      <c r="K183" s="82"/>
    </row>
    <row r="184" spans="1:11" ht="12.75">
      <c r="A184" s="73"/>
      <c r="B184" s="68"/>
      <c r="C184" s="74"/>
      <c r="D184" s="74"/>
      <c r="E184" s="75" t="s">
        <v>34</v>
      </c>
      <c r="F184" s="76">
        <v>22504</v>
      </c>
      <c r="G184" s="76"/>
      <c r="H184" s="64">
        <f t="shared" si="5"/>
        <v>7501.333333333333</v>
      </c>
      <c r="I184" s="65"/>
      <c r="J184" s="82"/>
      <c r="K184" s="82"/>
    </row>
    <row r="185" spans="1:11" ht="12.75">
      <c r="A185" s="73"/>
      <c r="B185" s="68"/>
      <c r="C185" s="74"/>
      <c r="D185" s="69">
        <v>4040</v>
      </c>
      <c r="E185" s="70" t="s">
        <v>35</v>
      </c>
      <c r="F185" s="71">
        <v>1980</v>
      </c>
      <c r="G185" s="71"/>
      <c r="H185" s="64">
        <f aca="true" t="shared" si="6" ref="H185:H193">(F185-G185)/3</f>
        <v>660</v>
      </c>
      <c r="I185" s="65"/>
      <c r="J185" s="82"/>
      <c r="K185" s="82"/>
    </row>
    <row r="186" spans="1:11" ht="12.75">
      <c r="A186" s="73"/>
      <c r="B186" s="68"/>
      <c r="C186" s="74"/>
      <c r="D186" s="69">
        <v>4110</v>
      </c>
      <c r="E186" s="70" t="s">
        <v>36</v>
      </c>
      <c r="F186" s="71">
        <v>4378</v>
      </c>
      <c r="G186" s="71"/>
      <c r="H186" s="64">
        <f t="shared" si="6"/>
        <v>1459.3333333333333</v>
      </c>
      <c r="I186" s="65"/>
      <c r="J186" s="82"/>
      <c r="K186" s="82"/>
    </row>
    <row r="187" spans="1:11" ht="12.75">
      <c r="A187" s="73"/>
      <c r="B187" s="68"/>
      <c r="C187" s="74"/>
      <c r="D187" s="69">
        <v>4120</v>
      </c>
      <c r="E187" s="70" t="s">
        <v>37</v>
      </c>
      <c r="F187" s="71">
        <v>600</v>
      </c>
      <c r="G187" s="71"/>
      <c r="H187" s="64">
        <f t="shared" si="6"/>
        <v>200</v>
      </c>
      <c r="I187" s="65"/>
      <c r="J187" s="82"/>
      <c r="K187" s="82"/>
    </row>
    <row r="188" spans="1:11" ht="12.75">
      <c r="A188" s="73"/>
      <c r="B188" s="68"/>
      <c r="C188" s="74"/>
      <c r="D188" s="69">
        <v>4210</v>
      </c>
      <c r="E188" s="70" t="s">
        <v>38</v>
      </c>
      <c r="F188" s="71">
        <v>2500</v>
      </c>
      <c r="G188" s="71"/>
      <c r="H188" s="64">
        <f t="shared" si="6"/>
        <v>833.3333333333334</v>
      </c>
      <c r="I188" s="65"/>
      <c r="J188" s="82"/>
      <c r="K188" s="82"/>
    </row>
    <row r="189" spans="1:11" ht="12.75">
      <c r="A189" s="73"/>
      <c r="B189" s="68"/>
      <c r="C189" s="74"/>
      <c r="D189" s="69">
        <v>4300</v>
      </c>
      <c r="E189" s="70" t="s">
        <v>80</v>
      </c>
      <c r="F189" s="71">
        <v>37103</v>
      </c>
      <c r="G189" s="71"/>
      <c r="H189" s="64">
        <f t="shared" si="6"/>
        <v>12367.666666666666</v>
      </c>
      <c r="I189" s="65"/>
      <c r="J189" s="82"/>
      <c r="K189" s="82"/>
    </row>
    <row r="190" spans="1:11" ht="12.75">
      <c r="A190" s="73"/>
      <c r="B190" s="68"/>
      <c r="C190" s="74"/>
      <c r="D190" s="69">
        <v>4410</v>
      </c>
      <c r="E190" s="70" t="s">
        <v>60</v>
      </c>
      <c r="F190" s="71">
        <v>1500</v>
      </c>
      <c r="G190" s="71"/>
      <c r="H190" s="64">
        <f t="shared" si="6"/>
        <v>500</v>
      </c>
      <c r="I190" s="65"/>
      <c r="J190" s="82"/>
      <c r="K190" s="82"/>
    </row>
    <row r="191" spans="1:11" ht="12.75">
      <c r="A191" s="73"/>
      <c r="B191" s="68"/>
      <c r="C191" s="74"/>
      <c r="D191" s="92">
        <v>4440</v>
      </c>
      <c r="E191" s="93" t="s">
        <v>64</v>
      </c>
      <c r="F191" s="94"/>
      <c r="G191" s="94"/>
      <c r="H191" s="64">
        <f t="shared" si="6"/>
        <v>0</v>
      </c>
      <c r="I191" s="65"/>
      <c r="J191" s="82"/>
      <c r="K191" s="82"/>
    </row>
    <row r="192" spans="1:11" ht="12.75">
      <c r="A192" s="73"/>
      <c r="B192" s="68"/>
      <c r="C192" s="74"/>
      <c r="D192" s="95"/>
      <c r="E192" s="96" t="s">
        <v>65</v>
      </c>
      <c r="F192" s="97">
        <v>877</v>
      </c>
      <c r="G192" s="97"/>
      <c r="H192" s="64">
        <f t="shared" si="6"/>
        <v>292.3333333333333</v>
      </c>
      <c r="I192" s="65"/>
      <c r="J192" s="82"/>
      <c r="K192" s="82"/>
    </row>
    <row r="193" spans="1:11" ht="12.75">
      <c r="A193" s="73"/>
      <c r="B193" s="78">
        <v>853</v>
      </c>
      <c r="C193" s="79"/>
      <c r="D193" s="61"/>
      <c r="E193" s="62" t="s">
        <v>181</v>
      </c>
      <c r="F193" s="63">
        <v>1193676</v>
      </c>
      <c r="G193" s="63"/>
      <c r="H193" s="64">
        <f t="shared" si="6"/>
        <v>397892</v>
      </c>
      <c r="I193" s="65"/>
      <c r="J193" s="82"/>
      <c r="K193" s="82"/>
    </row>
    <row r="194" spans="1:11" ht="38.25" customHeight="1">
      <c r="A194" s="73"/>
      <c r="B194" s="78"/>
      <c r="C194" s="74">
        <v>85313</v>
      </c>
      <c r="D194" s="92"/>
      <c r="E194" s="117" t="s">
        <v>182</v>
      </c>
      <c r="F194" s="76">
        <v>19000</v>
      </c>
      <c r="G194" s="76"/>
      <c r="H194" s="64"/>
      <c r="I194" s="65"/>
      <c r="J194" s="82"/>
      <c r="K194" s="82"/>
    </row>
    <row r="195" spans="1:11" ht="12.75">
      <c r="A195" s="73"/>
      <c r="B195" s="78"/>
      <c r="C195" s="79"/>
      <c r="D195" s="92">
        <v>4130</v>
      </c>
      <c r="E195" s="117" t="s">
        <v>36</v>
      </c>
      <c r="F195" s="76">
        <v>19000</v>
      </c>
      <c r="G195" s="84"/>
      <c r="H195" s="64"/>
      <c r="I195" s="65"/>
      <c r="J195" s="82"/>
      <c r="K195" s="82"/>
    </row>
    <row r="196" spans="1:11" ht="12.75">
      <c r="A196" s="73"/>
      <c r="B196" s="68"/>
      <c r="C196" s="69">
        <v>85314</v>
      </c>
      <c r="D196" s="92"/>
      <c r="E196" s="93" t="s">
        <v>183</v>
      </c>
      <c r="F196" s="118"/>
      <c r="G196" s="118"/>
      <c r="H196" s="64">
        <f aca="true" t="shared" si="7" ref="H196:H226">(F196-G196)/3</f>
        <v>0</v>
      </c>
      <c r="I196" s="119"/>
      <c r="J196" s="82"/>
      <c r="K196" s="82"/>
    </row>
    <row r="197" spans="1:11" ht="12.75">
      <c r="A197" s="73"/>
      <c r="B197" s="68"/>
      <c r="C197" s="74"/>
      <c r="D197" s="95"/>
      <c r="E197" s="96" t="s">
        <v>184</v>
      </c>
      <c r="F197" s="76">
        <f>SUM(F198:F198)</f>
        <v>512000</v>
      </c>
      <c r="G197" s="76"/>
      <c r="H197" s="64">
        <f t="shared" si="7"/>
        <v>170666.66666666666</v>
      </c>
      <c r="I197" s="65"/>
      <c r="J197" s="82"/>
      <c r="K197" s="82"/>
    </row>
    <row r="198" spans="1:11" ht="12.75">
      <c r="A198" s="73"/>
      <c r="B198" s="68"/>
      <c r="C198" s="74"/>
      <c r="D198" s="69">
        <v>3110</v>
      </c>
      <c r="E198" s="70" t="s">
        <v>107</v>
      </c>
      <c r="F198" s="71">
        <v>512000</v>
      </c>
      <c r="G198" s="71"/>
      <c r="H198" s="64">
        <f t="shared" si="7"/>
        <v>170666.66666666666</v>
      </c>
      <c r="I198" s="65"/>
      <c r="J198" s="82"/>
      <c r="K198" s="82"/>
    </row>
    <row r="199" spans="1:11" ht="12.75">
      <c r="A199" s="73"/>
      <c r="B199" s="68"/>
      <c r="C199" s="69">
        <v>85315</v>
      </c>
      <c r="D199" s="69"/>
      <c r="E199" s="70" t="s">
        <v>111</v>
      </c>
      <c r="F199" s="71">
        <v>143864</v>
      </c>
      <c r="G199" s="71"/>
      <c r="H199" s="64">
        <f t="shared" si="7"/>
        <v>47954.666666666664</v>
      </c>
      <c r="I199" s="65"/>
      <c r="J199" s="82"/>
      <c r="K199" s="82"/>
    </row>
    <row r="200" spans="1:11" ht="12.75">
      <c r="A200" s="73"/>
      <c r="B200" s="68"/>
      <c r="C200" s="69"/>
      <c r="D200" s="69">
        <v>3110</v>
      </c>
      <c r="E200" s="70" t="s">
        <v>107</v>
      </c>
      <c r="F200" s="71">
        <v>143864</v>
      </c>
      <c r="G200" s="71"/>
      <c r="H200" s="64">
        <f t="shared" si="7"/>
        <v>47954.666666666664</v>
      </c>
      <c r="I200" s="65"/>
      <c r="J200" s="82"/>
      <c r="K200" s="82"/>
    </row>
    <row r="201" spans="1:11" ht="12.75">
      <c r="A201" s="73"/>
      <c r="B201" s="68"/>
      <c r="C201" s="69">
        <v>85316</v>
      </c>
      <c r="D201" s="69"/>
      <c r="E201" s="70" t="s">
        <v>185</v>
      </c>
      <c r="F201" s="71">
        <v>45000</v>
      </c>
      <c r="G201" s="71"/>
      <c r="H201" s="64">
        <f t="shared" si="7"/>
        <v>15000</v>
      </c>
      <c r="I201" s="65"/>
      <c r="J201" s="82"/>
      <c r="K201" s="82"/>
    </row>
    <row r="202" spans="1:11" ht="12.75">
      <c r="A202" s="73"/>
      <c r="B202" s="68"/>
      <c r="C202" s="69"/>
      <c r="D202" s="69">
        <v>3110</v>
      </c>
      <c r="E202" s="70" t="s">
        <v>107</v>
      </c>
      <c r="F202" s="71">
        <v>45000</v>
      </c>
      <c r="G202" s="71"/>
      <c r="H202" s="64">
        <f t="shared" si="7"/>
        <v>15000</v>
      </c>
      <c r="I202" s="65"/>
      <c r="J202" s="82"/>
      <c r="K202" s="82"/>
    </row>
    <row r="203" spans="1:11" ht="12.75">
      <c r="A203" s="73"/>
      <c r="B203" s="68"/>
      <c r="C203" s="69">
        <v>85319</v>
      </c>
      <c r="D203" s="69"/>
      <c r="E203" s="70" t="s">
        <v>113</v>
      </c>
      <c r="F203" s="71">
        <f>SUM(F204:F217)</f>
        <v>464308</v>
      </c>
      <c r="G203" s="71"/>
      <c r="H203" s="64">
        <f t="shared" si="7"/>
        <v>154769.33333333334</v>
      </c>
      <c r="I203" s="65"/>
      <c r="J203" s="82"/>
      <c r="K203" s="82"/>
    </row>
    <row r="204" spans="1:11" ht="12.75">
      <c r="A204" s="73"/>
      <c r="B204" s="68"/>
      <c r="C204" s="74"/>
      <c r="D204" s="74">
        <v>3020</v>
      </c>
      <c r="E204" s="75" t="s">
        <v>77</v>
      </c>
      <c r="F204" s="76"/>
      <c r="G204" s="76"/>
      <c r="H204" s="64">
        <f t="shared" si="7"/>
        <v>0</v>
      </c>
      <c r="I204" s="65"/>
      <c r="J204" s="82"/>
      <c r="K204" s="82"/>
    </row>
    <row r="205" spans="1:11" ht="12.75">
      <c r="A205" s="73"/>
      <c r="B205" s="68"/>
      <c r="C205" s="74"/>
      <c r="D205" s="74"/>
      <c r="E205" s="75" t="s">
        <v>78</v>
      </c>
      <c r="F205" s="76">
        <v>5700</v>
      </c>
      <c r="G205" s="76"/>
      <c r="H205" s="64">
        <f t="shared" si="7"/>
        <v>1900</v>
      </c>
      <c r="I205" s="65"/>
      <c r="J205" s="82"/>
      <c r="K205" s="82"/>
    </row>
    <row r="206" spans="1:11" ht="12.75">
      <c r="A206" s="73"/>
      <c r="B206" s="68"/>
      <c r="C206" s="74"/>
      <c r="D206" s="69">
        <v>3030</v>
      </c>
      <c r="E206" s="70" t="s">
        <v>32</v>
      </c>
      <c r="F206" s="71">
        <v>2300</v>
      </c>
      <c r="G206" s="71"/>
      <c r="H206" s="64">
        <f t="shared" si="7"/>
        <v>766.6666666666666</v>
      </c>
      <c r="I206" s="65"/>
      <c r="J206" s="82"/>
      <c r="K206" s="82"/>
    </row>
    <row r="207" spans="1:11" ht="12.75">
      <c r="A207" s="73"/>
      <c r="B207" s="68"/>
      <c r="C207" s="74"/>
      <c r="D207" s="69">
        <v>4040</v>
      </c>
      <c r="E207" s="70" t="s">
        <v>75</v>
      </c>
      <c r="F207" s="71">
        <v>29009</v>
      </c>
      <c r="G207" s="71"/>
      <c r="H207" s="64">
        <f t="shared" si="7"/>
        <v>9669.666666666666</v>
      </c>
      <c r="I207" s="65"/>
      <c r="J207" s="82"/>
      <c r="K207" s="82"/>
    </row>
    <row r="208" spans="1:11" ht="12.75">
      <c r="A208" s="73"/>
      <c r="B208" s="68"/>
      <c r="C208" s="74"/>
      <c r="D208" s="74">
        <v>4010</v>
      </c>
      <c r="E208" s="75" t="s">
        <v>33</v>
      </c>
      <c r="F208" s="76"/>
      <c r="G208" s="76"/>
      <c r="H208" s="64">
        <f t="shared" si="7"/>
        <v>0</v>
      </c>
      <c r="I208" s="65"/>
      <c r="J208" s="82"/>
      <c r="K208" s="82"/>
    </row>
    <row r="209" spans="1:11" ht="12.75">
      <c r="A209" s="73"/>
      <c r="B209" s="68"/>
      <c r="C209" s="74"/>
      <c r="D209" s="74"/>
      <c r="E209" s="75" t="s">
        <v>34</v>
      </c>
      <c r="F209" s="76">
        <v>322314</v>
      </c>
      <c r="G209" s="76"/>
      <c r="H209" s="64">
        <f t="shared" si="7"/>
        <v>107438</v>
      </c>
      <c r="I209" s="65"/>
      <c r="J209" s="82"/>
      <c r="K209" s="82"/>
    </row>
    <row r="210" spans="1:11" ht="12.75">
      <c r="A210" s="73"/>
      <c r="B210" s="68"/>
      <c r="C210" s="74"/>
      <c r="D210" s="69">
        <v>4110</v>
      </c>
      <c r="E210" s="70" t="s">
        <v>114</v>
      </c>
      <c r="F210" s="71">
        <v>62817</v>
      </c>
      <c r="G210" s="71"/>
      <c r="H210" s="64">
        <f t="shared" si="7"/>
        <v>20939</v>
      </c>
      <c r="I210" s="65"/>
      <c r="J210" s="82"/>
      <c r="K210" s="82"/>
    </row>
    <row r="211" spans="1:11" ht="12.75">
      <c r="A211" s="73"/>
      <c r="B211" s="68"/>
      <c r="C211" s="74"/>
      <c r="D211" s="69">
        <v>4120</v>
      </c>
      <c r="E211" s="70" t="s">
        <v>37</v>
      </c>
      <c r="F211" s="71">
        <v>8608</v>
      </c>
      <c r="G211" s="71"/>
      <c r="H211" s="64">
        <f t="shared" si="7"/>
        <v>2869.3333333333335</v>
      </c>
      <c r="I211" s="65"/>
      <c r="J211" s="82"/>
      <c r="K211" s="82"/>
    </row>
    <row r="212" spans="1:11" ht="12.75">
      <c r="A212" s="73"/>
      <c r="B212" s="68"/>
      <c r="C212" s="74"/>
      <c r="D212" s="69">
        <v>4210</v>
      </c>
      <c r="E212" s="70" t="s">
        <v>38</v>
      </c>
      <c r="F212" s="71">
        <v>7650</v>
      </c>
      <c r="G212" s="71"/>
      <c r="H212" s="64">
        <f t="shared" si="7"/>
        <v>2550</v>
      </c>
      <c r="I212" s="65"/>
      <c r="J212" s="82"/>
      <c r="K212" s="82"/>
    </row>
    <row r="213" spans="1:11" ht="12.75">
      <c r="A213" s="73"/>
      <c r="B213" s="68"/>
      <c r="C213" s="74"/>
      <c r="D213" s="69">
        <v>4260</v>
      </c>
      <c r="E213" s="70" t="s">
        <v>39</v>
      </c>
      <c r="F213" s="71">
        <v>500</v>
      </c>
      <c r="G213" s="71"/>
      <c r="H213" s="64">
        <f t="shared" si="7"/>
        <v>166.66666666666666</v>
      </c>
      <c r="I213" s="65"/>
      <c r="J213" s="82"/>
      <c r="K213" s="82"/>
    </row>
    <row r="214" spans="1:11" ht="12.75">
      <c r="A214" s="73"/>
      <c r="B214" s="68"/>
      <c r="C214" s="74"/>
      <c r="D214" s="69">
        <v>4300</v>
      </c>
      <c r="E214" s="70" t="s">
        <v>40</v>
      </c>
      <c r="F214" s="71">
        <v>12009</v>
      </c>
      <c r="G214" s="71"/>
      <c r="H214" s="64">
        <f t="shared" si="7"/>
        <v>4003</v>
      </c>
      <c r="I214" s="65"/>
      <c r="J214" s="82"/>
      <c r="K214" s="82"/>
    </row>
    <row r="215" spans="1:11" ht="12.75">
      <c r="A215" s="73"/>
      <c r="B215" s="68"/>
      <c r="C215" s="74"/>
      <c r="D215" s="69">
        <v>4410</v>
      </c>
      <c r="E215" s="70" t="s">
        <v>60</v>
      </c>
      <c r="F215" s="71">
        <v>2000</v>
      </c>
      <c r="G215" s="71"/>
      <c r="H215" s="64">
        <f t="shared" si="7"/>
        <v>666.6666666666666</v>
      </c>
      <c r="I215" s="65"/>
      <c r="J215" s="82"/>
      <c r="K215" s="82"/>
    </row>
    <row r="216" spans="1:11" ht="12.75">
      <c r="A216" s="73"/>
      <c r="B216" s="68"/>
      <c r="C216" s="74"/>
      <c r="D216" s="74">
        <v>4440</v>
      </c>
      <c r="E216" s="75" t="s">
        <v>115</v>
      </c>
      <c r="F216" s="76"/>
      <c r="G216" s="76"/>
      <c r="H216" s="64">
        <f t="shared" si="7"/>
        <v>0</v>
      </c>
      <c r="I216" s="65"/>
      <c r="J216" s="82"/>
      <c r="K216" s="82"/>
    </row>
    <row r="217" spans="1:11" ht="12.75">
      <c r="A217" s="73"/>
      <c r="B217" s="68"/>
      <c r="C217" s="74"/>
      <c r="D217" s="74"/>
      <c r="E217" s="75" t="s">
        <v>65</v>
      </c>
      <c r="F217" s="76">
        <v>11401</v>
      </c>
      <c r="G217" s="76"/>
      <c r="H217" s="64">
        <f t="shared" si="7"/>
        <v>3800.3333333333335</v>
      </c>
      <c r="I217" s="65"/>
      <c r="J217" s="82"/>
      <c r="K217" s="82"/>
    </row>
    <row r="218" spans="1:11" ht="12.75">
      <c r="A218" s="73"/>
      <c r="B218" s="68"/>
      <c r="C218" s="69">
        <v>85395</v>
      </c>
      <c r="D218" s="69"/>
      <c r="E218" s="70" t="s">
        <v>117</v>
      </c>
      <c r="F218" s="71">
        <f>SUM(F219:F219)</f>
        <v>9504</v>
      </c>
      <c r="G218" s="71"/>
      <c r="H218" s="64">
        <f t="shared" si="7"/>
        <v>3168</v>
      </c>
      <c r="I218" s="65"/>
      <c r="J218" s="82"/>
      <c r="K218" s="82"/>
    </row>
    <row r="219" spans="1:11" ht="12.75">
      <c r="A219" s="73"/>
      <c r="B219" s="68"/>
      <c r="C219" s="74"/>
      <c r="D219" s="69">
        <v>3110</v>
      </c>
      <c r="E219" s="70" t="s">
        <v>107</v>
      </c>
      <c r="F219" s="71">
        <v>9504</v>
      </c>
      <c r="G219" s="71"/>
      <c r="H219" s="64">
        <f t="shared" si="7"/>
        <v>3168</v>
      </c>
      <c r="I219" s="65"/>
      <c r="J219" s="82"/>
      <c r="K219" s="82"/>
    </row>
    <row r="220" spans="1:11" ht="12.75">
      <c r="A220" s="73"/>
      <c r="B220" s="78">
        <v>854</v>
      </c>
      <c r="C220" s="79"/>
      <c r="D220" s="61"/>
      <c r="E220" s="62" t="s">
        <v>118</v>
      </c>
      <c r="F220" s="63">
        <f>SUM(F221+F232+F247+F252)</f>
        <v>1040515</v>
      </c>
      <c r="G220" s="63"/>
      <c r="H220" s="64">
        <f t="shared" si="7"/>
        <v>346838.3333333333</v>
      </c>
      <c r="I220" s="65"/>
      <c r="J220" s="82"/>
      <c r="K220" s="82"/>
    </row>
    <row r="221" spans="1:11" ht="13.5" thickBot="1">
      <c r="A221" s="73"/>
      <c r="B221" s="68"/>
      <c r="C221" s="69">
        <v>85401</v>
      </c>
      <c r="D221" s="69"/>
      <c r="E221" s="70" t="s">
        <v>119</v>
      </c>
      <c r="F221" s="71">
        <f>SUM(F222:F231)</f>
        <v>144260</v>
      </c>
      <c r="G221" s="71"/>
      <c r="H221" s="64">
        <f t="shared" si="7"/>
        <v>48086.666666666664</v>
      </c>
      <c r="I221" s="65"/>
      <c r="J221" s="82"/>
      <c r="K221" s="82"/>
    </row>
    <row r="222" spans="1:11" ht="13.5" thickBot="1">
      <c r="A222" s="67">
        <v>854</v>
      </c>
      <c r="B222" s="68"/>
      <c r="C222" s="74"/>
      <c r="D222" s="74">
        <v>4010</v>
      </c>
      <c r="E222" s="75" t="s">
        <v>33</v>
      </c>
      <c r="F222" s="76"/>
      <c r="G222" s="76"/>
      <c r="H222" s="64">
        <f t="shared" si="7"/>
        <v>0</v>
      </c>
      <c r="I222" s="65"/>
      <c r="J222" s="72"/>
      <c r="K222" s="72"/>
    </row>
    <row r="223" spans="1:11" ht="12.75">
      <c r="A223" s="73"/>
      <c r="B223" s="68"/>
      <c r="C223" s="74"/>
      <c r="D223" s="74"/>
      <c r="E223" s="75" t="s">
        <v>34</v>
      </c>
      <c r="F223" s="76">
        <v>106525</v>
      </c>
      <c r="G223" s="76"/>
      <c r="H223" s="64">
        <f t="shared" si="7"/>
        <v>35508.333333333336</v>
      </c>
      <c r="I223" s="65"/>
      <c r="J223" s="82"/>
      <c r="K223" s="82"/>
    </row>
    <row r="224" spans="1:11" ht="12.75">
      <c r="A224" s="73"/>
      <c r="B224" s="68"/>
      <c r="C224" s="74"/>
      <c r="D224" s="69">
        <v>4040</v>
      </c>
      <c r="E224" s="70" t="s">
        <v>75</v>
      </c>
      <c r="F224" s="71">
        <v>6700</v>
      </c>
      <c r="G224" s="71"/>
      <c r="H224" s="64">
        <f t="shared" si="7"/>
        <v>2233.3333333333335</v>
      </c>
      <c r="I224" s="65"/>
      <c r="J224" s="82"/>
      <c r="K224" s="82"/>
    </row>
    <row r="225" spans="1:11" ht="12.75">
      <c r="A225" s="73"/>
      <c r="B225" s="68"/>
      <c r="C225" s="74"/>
      <c r="D225" s="69">
        <v>4110</v>
      </c>
      <c r="E225" s="70" t="s">
        <v>23</v>
      </c>
      <c r="F225" s="71">
        <v>21460</v>
      </c>
      <c r="G225" s="71"/>
      <c r="H225" s="64">
        <f t="shared" si="7"/>
        <v>7153.333333333333</v>
      </c>
      <c r="I225" s="65"/>
      <c r="J225" s="82"/>
      <c r="K225" s="82"/>
    </row>
    <row r="226" spans="1:11" ht="12.75">
      <c r="A226" s="73"/>
      <c r="B226" s="68"/>
      <c r="C226" s="74"/>
      <c r="D226" s="69">
        <v>4120</v>
      </c>
      <c r="E226" s="70" t="s">
        <v>37</v>
      </c>
      <c r="F226" s="71">
        <v>3110</v>
      </c>
      <c r="G226" s="71"/>
      <c r="H226" s="64">
        <f t="shared" si="7"/>
        <v>1036.6666666666667</v>
      </c>
      <c r="I226" s="65"/>
      <c r="J226" s="82"/>
      <c r="K226" s="82"/>
    </row>
    <row r="227" spans="1:11" ht="12.75">
      <c r="A227" s="73"/>
      <c r="B227" s="68"/>
      <c r="C227" s="74"/>
      <c r="D227" s="74">
        <v>4210</v>
      </c>
      <c r="E227" s="75" t="s">
        <v>99</v>
      </c>
      <c r="F227" s="76">
        <v>550</v>
      </c>
      <c r="G227" s="76"/>
      <c r="H227" s="64"/>
      <c r="I227" s="65"/>
      <c r="J227" s="82"/>
      <c r="K227" s="82"/>
    </row>
    <row r="228" spans="1:11" ht="12.75">
      <c r="A228" s="73"/>
      <c r="B228" s="68"/>
      <c r="C228" s="74"/>
      <c r="D228" s="74">
        <v>4270</v>
      </c>
      <c r="E228" s="75" t="s">
        <v>24</v>
      </c>
      <c r="F228" s="76">
        <v>500</v>
      </c>
      <c r="G228" s="76"/>
      <c r="H228" s="64"/>
      <c r="I228" s="65"/>
      <c r="J228" s="82"/>
      <c r="K228" s="82"/>
    </row>
    <row r="229" spans="1:11" ht="12.75">
      <c r="A229" s="73"/>
      <c r="B229" s="68"/>
      <c r="C229" s="74"/>
      <c r="D229" s="74">
        <v>4300</v>
      </c>
      <c r="E229" s="75" t="s">
        <v>40</v>
      </c>
      <c r="F229" s="76">
        <v>360</v>
      </c>
      <c r="G229" s="76"/>
      <c r="H229" s="64"/>
      <c r="I229" s="65"/>
      <c r="J229" s="82"/>
      <c r="K229" s="82"/>
    </row>
    <row r="230" spans="1:11" ht="12.75">
      <c r="A230" s="73"/>
      <c r="B230" s="68"/>
      <c r="C230" s="74"/>
      <c r="D230" s="74">
        <v>4440</v>
      </c>
      <c r="E230" s="75" t="s">
        <v>64</v>
      </c>
      <c r="F230" s="76"/>
      <c r="G230" s="76"/>
      <c r="H230" s="64">
        <f>(F230-G230)/3</f>
        <v>0</v>
      </c>
      <c r="I230" s="65"/>
      <c r="J230" s="82"/>
      <c r="K230" s="82"/>
    </row>
    <row r="231" spans="1:11" ht="12.75">
      <c r="A231" s="73"/>
      <c r="B231" s="68"/>
      <c r="C231" s="74"/>
      <c r="D231" s="74"/>
      <c r="E231" s="75" t="s">
        <v>65</v>
      </c>
      <c r="F231" s="76">
        <v>5055</v>
      </c>
      <c r="G231" s="76"/>
      <c r="H231" s="64">
        <f>(F231-G231)/3</f>
        <v>1685</v>
      </c>
      <c r="I231" s="65"/>
      <c r="J231" s="82"/>
      <c r="K231" s="82"/>
    </row>
    <row r="232" spans="1:11" ht="12.75">
      <c r="A232" s="120"/>
      <c r="B232" s="121"/>
      <c r="C232" s="69">
        <v>85404</v>
      </c>
      <c r="D232" s="69"/>
      <c r="E232" s="70" t="s">
        <v>120</v>
      </c>
      <c r="F232" s="71">
        <f>SUM(F233:F246)</f>
        <v>871280</v>
      </c>
      <c r="G232" s="71"/>
      <c r="H232" s="64">
        <f>(F232-G232)/3</f>
        <v>290426.6666666667</v>
      </c>
      <c r="I232" s="65"/>
      <c r="J232" s="82"/>
      <c r="K232" s="82"/>
    </row>
    <row r="233" spans="1:11" ht="12.75">
      <c r="A233" s="122"/>
      <c r="B233" s="121"/>
      <c r="C233" s="74"/>
      <c r="D233" s="69">
        <v>3020</v>
      </c>
      <c r="E233" s="70" t="s">
        <v>186</v>
      </c>
      <c r="F233" s="71">
        <v>2800</v>
      </c>
      <c r="G233" s="71"/>
      <c r="H233" s="64"/>
      <c r="I233" s="65"/>
      <c r="J233" s="82"/>
      <c r="K233" s="82"/>
    </row>
    <row r="234" spans="1:11" ht="12.75">
      <c r="A234" s="89"/>
      <c r="B234" s="68"/>
      <c r="C234" s="74"/>
      <c r="D234" s="69">
        <v>4010</v>
      </c>
      <c r="E234" s="70" t="s">
        <v>51</v>
      </c>
      <c r="F234" s="71">
        <v>555220</v>
      </c>
      <c r="G234" s="71"/>
      <c r="H234" s="64">
        <f aca="true" t="shared" si="8" ref="H234:H251">(F234-G234)/3</f>
        <v>185073.33333333334</v>
      </c>
      <c r="I234" s="65"/>
      <c r="J234" s="82"/>
      <c r="K234" s="82"/>
    </row>
    <row r="235" spans="1:11" ht="12.75">
      <c r="A235" s="73"/>
      <c r="B235" s="68"/>
      <c r="C235" s="74"/>
      <c r="D235" s="69">
        <v>4040</v>
      </c>
      <c r="E235" s="70" t="s">
        <v>35</v>
      </c>
      <c r="F235" s="71">
        <v>43735</v>
      </c>
      <c r="G235" s="71"/>
      <c r="H235" s="64">
        <f t="shared" si="8"/>
        <v>14578.333333333334</v>
      </c>
      <c r="I235" s="65"/>
      <c r="J235" s="82"/>
      <c r="K235" s="82"/>
    </row>
    <row r="236" spans="1:11" ht="12.75">
      <c r="A236" s="73"/>
      <c r="B236" s="68"/>
      <c r="C236" s="74"/>
      <c r="D236" s="69">
        <v>4110</v>
      </c>
      <c r="E236" s="70" t="s">
        <v>36</v>
      </c>
      <c r="F236" s="71">
        <v>113700</v>
      </c>
      <c r="G236" s="71"/>
      <c r="H236" s="64">
        <f t="shared" si="8"/>
        <v>37900</v>
      </c>
      <c r="I236" s="65"/>
      <c r="J236" s="82"/>
      <c r="K236" s="82"/>
    </row>
    <row r="237" spans="1:11" ht="12.75">
      <c r="A237" s="73"/>
      <c r="B237" s="68"/>
      <c r="C237" s="74"/>
      <c r="D237" s="69">
        <v>4120</v>
      </c>
      <c r="E237" s="70" t="s">
        <v>37</v>
      </c>
      <c r="F237" s="71">
        <v>15540</v>
      </c>
      <c r="G237" s="71"/>
      <c r="H237" s="64">
        <f t="shared" si="8"/>
        <v>5180</v>
      </c>
      <c r="I237" s="65"/>
      <c r="J237" s="82"/>
      <c r="K237" s="82"/>
    </row>
    <row r="238" spans="1:11" ht="12.75">
      <c r="A238" s="73"/>
      <c r="B238" s="68"/>
      <c r="C238" s="74"/>
      <c r="D238" s="69">
        <v>4210</v>
      </c>
      <c r="E238" s="70" t="s">
        <v>38</v>
      </c>
      <c r="F238" s="71">
        <v>11100</v>
      </c>
      <c r="G238" s="71"/>
      <c r="H238" s="64">
        <f t="shared" si="8"/>
        <v>3700</v>
      </c>
      <c r="I238" s="65"/>
      <c r="J238" s="82"/>
      <c r="K238" s="82"/>
    </row>
    <row r="239" spans="1:11" ht="12.75">
      <c r="A239" s="73"/>
      <c r="B239" s="68"/>
      <c r="C239" s="74"/>
      <c r="D239" s="74">
        <v>4240</v>
      </c>
      <c r="E239" s="75" t="s">
        <v>121</v>
      </c>
      <c r="F239" s="76"/>
      <c r="G239" s="76"/>
      <c r="H239" s="64">
        <f t="shared" si="8"/>
        <v>0</v>
      </c>
      <c r="I239" s="65"/>
      <c r="J239" s="82"/>
      <c r="K239" s="82"/>
    </row>
    <row r="240" spans="1:11" ht="12.75">
      <c r="A240" s="73"/>
      <c r="B240" s="68"/>
      <c r="C240" s="74"/>
      <c r="D240" s="74"/>
      <c r="E240" s="75" t="s">
        <v>92</v>
      </c>
      <c r="F240" s="76">
        <v>3600</v>
      </c>
      <c r="G240" s="76"/>
      <c r="H240" s="64">
        <f t="shared" si="8"/>
        <v>1200</v>
      </c>
      <c r="I240" s="65"/>
      <c r="J240" s="82"/>
      <c r="K240" s="82"/>
    </row>
    <row r="241" spans="1:11" ht="12.75">
      <c r="A241" s="73"/>
      <c r="B241" s="68"/>
      <c r="C241" s="74"/>
      <c r="D241" s="69">
        <v>4260</v>
      </c>
      <c r="E241" s="70" t="s">
        <v>39</v>
      </c>
      <c r="F241" s="71">
        <v>63700</v>
      </c>
      <c r="G241" s="71"/>
      <c r="H241" s="64">
        <f t="shared" si="8"/>
        <v>21233.333333333332</v>
      </c>
      <c r="I241" s="65"/>
      <c r="J241" s="82"/>
      <c r="K241" s="82"/>
    </row>
    <row r="242" spans="1:11" ht="12.75">
      <c r="A242" s="73"/>
      <c r="B242" s="68"/>
      <c r="C242" s="74"/>
      <c r="D242" s="69">
        <v>4270</v>
      </c>
      <c r="E242" s="70" t="s">
        <v>24</v>
      </c>
      <c r="F242" s="71">
        <v>11100</v>
      </c>
      <c r="G242" s="71"/>
      <c r="H242" s="64">
        <f t="shared" si="8"/>
        <v>3700</v>
      </c>
      <c r="I242" s="65"/>
      <c r="J242" s="82"/>
      <c r="K242" s="82"/>
    </row>
    <row r="243" spans="1:11" ht="12.75">
      <c r="A243" s="73"/>
      <c r="B243" s="68"/>
      <c r="C243" s="74"/>
      <c r="D243" s="69">
        <v>4300</v>
      </c>
      <c r="E243" s="70" t="s">
        <v>40</v>
      </c>
      <c r="F243" s="71">
        <v>18600</v>
      </c>
      <c r="G243" s="71"/>
      <c r="H243" s="64">
        <f t="shared" si="8"/>
        <v>6200</v>
      </c>
      <c r="I243" s="65"/>
      <c r="J243" s="82"/>
      <c r="K243" s="82"/>
    </row>
    <row r="244" spans="1:11" ht="12.75">
      <c r="A244" s="73"/>
      <c r="B244" s="68"/>
      <c r="C244" s="74"/>
      <c r="D244" s="69">
        <v>4410</v>
      </c>
      <c r="E244" s="70" t="s">
        <v>60</v>
      </c>
      <c r="F244" s="71">
        <v>2800</v>
      </c>
      <c r="G244" s="71"/>
      <c r="H244" s="64">
        <f t="shared" si="8"/>
        <v>933.3333333333334</v>
      </c>
      <c r="I244" s="65"/>
      <c r="J244" s="82"/>
      <c r="K244" s="82"/>
    </row>
    <row r="245" spans="1:11" ht="12.75">
      <c r="A245" s="73"/>
      <c r="B245" s="68"/>
      <c r="C245" s="74"/>
      <c r="D245" s="74">
        <v>4440</v>
      </c>
      <c r="E245" s="75" t="s">
        <v>122</v>
      </c>
      <c r="F245" s="76"/>
      <c r="G245" s="76"/>
      <c r="H245" s="64">
        <f t="shared" si="8"/>
        <v>0</v>
      </c>
      <c r="I245" s="65"/>
      <c r="J245" s="82"/>
      <c r="K245" s="82"/>
    </row>
    <row r="246" spans="1:11" ht="12.75">
      <c r="A246" s="73"/>
      <c r="B246" s="68"/>
      <c r="C246" s="74"/>
      <c r="D246" s="74"/>
      <c r="E246" s="75" t="s">
        <v>123</v>
      </c>
      <c r="F246" s="76">
        <v>29385</v>
      </c>
      <c r="G246" s="76"/>
      <c r="H246" s="64">
        <f t="shared" si="8"/>
        <v>9795</v>
      </c>
      <c r="I246" s="65"/>
      <c r="J246" s="82"/>
      <c r="K246" s="82"/>
    </row>
    <row r="247" spans="1:11" ht="12.75">
      <c r="A247" s="88"/>
      <c r="B247" s="68"/>
      <c r="C247" s="69">
        <v>85412</v>
      </c>
      <c r="D247" s="92"/>
      <c r="E247" s="93" t="s">
        <v>187</v>
      </c>
      <c r="F247" s="94">
        <f>SUM(F248:F251)</f>
        <v>20800</v>
      </c>
      <c r="G247" s="94"/>
      <c r="H247" s="64">
        <f t="shared" si="8"/>
        <v>6933.333333333333</v>
      </c>
      <c r="I247" s="65"/>
      <c r="J247" s="82"/>
      <c r="K247" s="82"/>
    </row>
    <row r="248" spans="1:11" ht="12.75">
      <c r="A248" s="73"/>
      <c r="B248" s="68"/>
      <c r="C248" s="74"/>
      <c r="D248" s="95"/>
      <c r="E248" s="96" t="s">
        <v>188</v>
      </c>
      <c r="F248" s="97"/>
      <c r="G248" s="97"/>
      <c r="H248" s="64">
        <f t="shared" si="8"/>
        <v>0</v>
      </c>
      <c r="I248" s="65"/>
      <c r="J248" s="82"/>
      <c r="K248" s="82"/>
    </row>
    <row r="249" spans="1:11" ht="12.75">
      <c r="A249" s="89"/>
      <c r="B249" s="68"/>
      <c r="C249" s="74"/>
      <c r="D249" s="74">
        <v>2620</v>
      </c>
      <c r="E249" s="75" t="s">
        <v>125</v>
      </c>
      <c r="F249" s="76"/>
      <c r="G249" s="76"/>
      <c r="H249" s="64">
        <f t="shared" si="8"/>
        <v>0</v>
      </c>
      <c r="I249" s="65"/>
      <c r="J249" s="82"/>
      <c r="K249" s="82"/>
    </row>
    <row r="250" spans="1:11" ht="12.75">
      <c r="A250" s="73"/>
      <c r="B250" s="68"/>
      <c r="C250" s="74"/>
      <c r="D250" s="74"/>
      <c r="E250" s="75" t="s">
        <v>126</v>
      </c>
      <c r="F250" s="76"/>
      <c r="G250" s="76"/>
      <c r="H250" s="64">
        <f t="shared" si="8"/>
        <v>0</v>
      </c>
      <c r="I250" s="65"/>
      <c r="J250" s="82"/>
      <c r="K250" s="82"/>
    </row>
    <row r="251" spans="1:11" ht="12.75">
      <c r="A251" s="73"/>
      <c r="B251" s="68"/>
      <c r="C251" s="74"/>
      <c r="D251" s="74"/>
      <c r="E251" s="75" t="s">
        <v>127</v>
      </c>
      <c r="F251" s="76">
        <v>20800</v>
      </c>
      <c r="G251" s="76"/>
      <c r="H251" s="64">
        <f t="shared" si="8"/>
        <v>6933.333333333333</v>
      </c>
      <c r="I251" s="65"/>
      <c r="J251" s="82"/>
      <c r="K251" s="82"/>
    </row>
    <row r="252" spans="1:11" ht="12.75">
      <c r="A252" s="73"/>
      <c r="B252" s="68"/>
      <c r="C252" s="74">
        <v>85495</v>
      </c>
      <c r="D252" s="74"/>
      <c r="E252" s="75" t="s">
        <v>117</v>
      </c>
      <c r="F252" s="76">
        <v>4175</v>
      </c>
      <c r="G252" s="76"/>
      <c r="H252" s="64"/>
      <c r="I252" s="65"/>
      <c r="J252" s="82"/>
      <c r="K252" s="82"/>
    </row>
    <row r="253" spans="1:11" ht="12.75">
      <c r="A253" s="73"/>
      <c r="B253" s="68"/>
      <c r="C253" s="74"/>
      <c r="D253" s="74">
        <v>4440</v>
      </c>
      <c r="E253" s="75" t="s">
        <v>189</v>
      </c>
      <c r="F253" s="76">
        <v>4175</v>
      </c>
      <c r="G253" s="76"/>
      <c r="H253" s="64"/>
      <c r="I253" s="65"/>
      <c r="J253" s="82"/>
      <c r="K253" s="82"/>
    </row>
    <row r="254" spans="1:11" ht="12.75">
      <c r="A254" s="73"/>
      <c r="B254" s="78">
        <v>900</v>
      </c>
      <c r="C254" s="79"/>
      <c r="D254" s="61"/>
      <c r="E254" s="62" t="s">
        <v>129</v>
      </c>
      <c r="F254" s="63">
        <f>F255+F259+F261+F263+F266</f>
        <v>2265309</v>
      </c>
      <c r="G254" s="63"/>
      <c r="H254" s="64">
        <f>(F254-G254)/3</f>
        <v>755103</v>
      </c>
      <c r="I254" s="65"/>
      <c r="J254" s="82"/>
      <c r="K254" s="82"/>
    </row>
    <row r="255" spans="1:11" ht="13.5" thickBot="1">
      <c r="A255" s="73"/>
      <c r="B255" s="68"/>
      <c r="C255" s="69">
        <v>90001</v>
      </c>
      <c r="D255" s="69"/>
      <c r="E255" s="70" t="s">
        <v>130</v>
      </c>
      <c r="F255" s="69">
        <v>94386</v>
      </c>
      <c r="G255" s="71"/>
      <c r="H255" s="64">
        <f>(F255-G255)/3</f>
        <v>31462</v>
      </c>
      <c r="I255" s="65"/>
      <c r="J255" s="82"/>
      <c r="K255" s="82"/>
    </row>
    <row r="256" spans="1:11" ht="13.5" thickBot="1">
      <c r="A256" s="67">
        <v>900</v>
      </c>
      <c r="B256" s="68"/>
      <c r="C256" s="74"/>
      <c r="D256" s="74">
        <v>2510</v>
      </c>
      <c r="E256" s="75" t="s">
        <v>57</v>
      </c>
      <c r="F256" s="76"/>
      <c r="G256" s="76"/>
      <c r="H256" s="64">
        <f>(F256-G256)/3</f>
        <v>0</v>
      </c>
      <c r="I256" s="65"/>
      <c r="J256" s="72"/>
      <c r="K256" s="72"/>
    </row>
    <row r="257" spans="1:11" ht="12.75">
      <c r="A257" s="73"/>
      <c r="B257" s="68"/>
      <c r="C257" s="74"/>
      <c r="D257" s="74"/>
      <c r="E257" s="75" t="s">
        <v>131</v>
      </c>
      <c r="F257" s="76">
        <v>69386</v>
      </c>
      <c r="G257" s="76"/>
      <c r="H257" s="64">
        <f>(F257-G257)/3</f>
        <v>23128.666666666668</v>
      </c>
      <c r="I257" s="65"/>
      <c r="J257" s="82"/>
      <c r="K257" s="82"/>
    </row>
    <row r="258" spans="1:11" ht="12.75">
      <c r="A258" s="73"/>
      <c r="B258" s="68"/>
      <c r="C258" s="74"/>
      <c r="D258" s="74">
        <v>4270</v>
      </c>
      <c r="E258" s="75" t="s">
        <v>40</v>
      </c>
      <c r="F258" s="76">
        <v>25000</v>
      </c>
      <c r="G258" s="76"/>
      <c r="H258" s="64"/>
      <c r="I258" s="65"/>
      <c r="J258" s="82"/>
      <c r="K258" s="82"/>
    </row>
    <row r="259" spans="1:11" ht="12.75">
      <c r="A259" s="73"/>
      <c r="B259" s="68"/>
      <c r="C259" s="69">
        <v>90003</v>
      </c>
      <c r="D259" s="69"/>
      <c r="E259" s="70" t="s">
        <v>132</v>
      </c>
      <c r="F259" s="71">
        <f>SUM(F260:F260)</f>
        <v>437000</v>
      </c>
      <c r="G259" s="71"/>
      <c r="H259" s="64">
        <f aca="true" t="shared" si="9" ref="H259:H299">(F259-G259)/3</f>
        <v>145666.66666666666</v>
      </c>
      <c r="I259" s="65"/>
      <c r="J259" s="82"/>
      <c r="K259" s="82"/>
    </row>
    <row r="260" spans="1:11" ht="12.75">
      <c r="A260" s="73"/>
      <c r="B260" s="68"/>
      <c r="C260" s="74"/>
      <c r="D260" s="69">
        <v>4300</v>
      </c>
      <c r="E260" s="70" t="s">
        <v>40</v>
      </c>
      <c r="F260" s="71">
        <v>437000</v>
      </c>
      <c r="G260" s="71"/>
      <c r="H260" s="64">
        <f t="shared" si="9"/>
        <v>145666.66666666666</v>
      </c>
      <c r="I260" s="65"/>
      <c r="J260" s="82"/>
      <c r="K260" s="82"/>
    </row>
    <row r="261" spans="1:11" ht="12.75">
      <c r="A261" s="73"/>
      <c r="B261" s="68"/>
      <c r="C261" s="69">
        <v>90004</v>
      </c>
      <c r="D261" s="69"/>
      <c r="E261" s="70" t="s">
        <v>133</v>
      </c>
      <c r="F261" s="71">
        <f>SUM(F262)</f>
        <v>40000</v>
      </c>
      <c r="G261" s="71"/>
      <c r="H261" s="64">
        <f t="shared" si="9"/>
        <v>13333.333333333334</v>
      </c>
      <c r="I261" s="65"/>
      <c r="J261" s="82"/>
      <c r="K261" s="82"/>
    </row>
    <row r="262" spans="1:11" ht="12.75">
      <c r="A262" s="73"/>
      <c r="B262" s="68"/>
      <c r="C262" s="69"/>
      <c r="D262" s="69">
        <v>4300</v>
      </c>
      <c r="E262" s="70" t="s">
        <v>40</v>
      </c>
      <c r="F262" s="71">
        <v>40000</v>
      </c>
      <c r="G262" s="71"/>
      <c r="H262" s="64">
        <f t="shared" si="9"/>
        <v>13333.333333333334</v>
      </c>
      <c r="I262" s="65"/>
      <c r="J262" s="82"/>
      <c r="K262" s="82"/>
    </row>
    <row r="263" spans="1:11" ht="12.75">
      <c r="A263" s="73"/>
      <c r="B263" s="68"/>
      <c r="C263" s="69">
        <v>90015</v>
      </c>
      <c r="D263" s="69"/>
      <c r="E263" s="70" t="s">
        <v>134</v>
      </c>
      <c r="F263" s="71">
        <f>SUM(F264:F265)</f>
        <v>378000</v>
      </c>
      <c r="G263" s="71"/>
      <c r="H263" s="64">
        <f t="shared" si="9"/>
        <v>126000</v>
      </c>
      <c r="I263" s="65"/>
      <c r="J263" s="82"/>
      <c r="K263" s="82"/>
    </row>
    <row r="264" spans="1:11" ht="12.75">
      <c r="A264" s="73"/>
      <c r="B264" s="68"/>
      <c r="C264" s="74"/>
      <c r="D264" s="69">
        <v>4260</v>
      </c>
      <c r="E264" s="70" t="s">
        <v>39</v>
      </c>
      <c r="F264" s="71">
        <v>200000</v>
      </c>
      <c r="G264" s="71"/>
      <c r="H264" s="64">
        <f t="shared" si="9"/>
        <v>66666.66666666667</v>
      </c>
      <c r="I264" s="65"/>
      <c r="J264" s="82"/>
      <c r="K264" s="82"/>
    </row>
    <row r="265" spans="1:11" ht="12.75">
      <c r="A265" s="73"/>
      <c r="B265" s="68"/>
      <c r="C265" s="74"/>
      <c r="D265" s="69">
        <v>4270</v>
      </c>
      <c r="E265" s="70" t="s">
        <v>24</v>
      </c>
      <c r="F265" s="71">
        <v>178000</v>
      </c>
      <c r="G265" s="71"/>
      <c r="H265" s="64">
        <f t="shared" si="9"/>
        <v>59333.333333333336</v>
      </c>
      <c r="I265" s="65"/>
      <c r="J265" s="82"/>
      <c r="K265" s="82"/>
    </row>
    <row r="266" spans="1:11" ht="12.75">
      <c r="A266" s="73"/>
      <c r="B266" s="68"/>
      <c r="C266" s="69">
        <v>90095</v>
      </c>
      <c r="D266" s="69"/>
      <c r="E266" s="70" t="s">
        <v>12</v>
      </c>
      <c r="F266" s="71">
        <f>SUM(F267:F278)</f>
        <v>1315923</v>
      </c>
      <c r="G266" s="71"/>
      <c r="H266" s="64">
        <f t="shared" si="9"/>
        <v>438641</v>
      </c>
      <c r="I266" s="65"/>
      <c r="J266" s="82"/>
      <c r="K266" s="82"/>
    </row>
    <row r="267" spans="1:11" ht="12.75">
      <c r="A267" s="73"/>
      <c r="B267" s="68"/>
      <c r="C267" s="74"/>
      <c r="D267" s="74">
        <v>2900</v>
      </c>
      <c r="E267" s="75" t="s">
        <v>136</v>
      </c>
      <c r="F267" s="76"/>
      <c r="G267" s="76"/>
      <c r="H267" s="64">
        <f t="shared" si="9"/>
        <v>0</v>
      </c>
      <c r="I267" s="65"/>
      <c r="J267" s="82"/>
      <c r="K267" s="82"/>
    </row>
    <row r="268" spans="1:11" ht="12.75">
      <c r="A268" s="73"/>
      <c r="B268" s="68"/>
      <c r="C268" s="74"/>
      <c r="D268" s="74"/>
      <c r="E268" s="75" t="s">
        <v>137</v>
      </c>
      <c r="F268" s="76"/>
      <c r="G268" s="76"/>
      <c r="H268" s="64">
        <f t="shared" si="9"/>
        <v>0</v>
      </c>
      <c r="I268" s="65"/>
      <c r="J268" s="82"/>
      <c r="K268" s="82"/>
    </row>
    <row r="269" spans="1:11" ht="12.75">
      <c r="A269" s="73"/>
      <c r="B269" s="68"/>
      <c r="C269" s="74"/>
      <c r="D269" s="74"/>
      <c r="E269" s="75" t="s">
        <v>138</v>
      </c>
      <c r="F269" s="76"/>
      <c r="G269" s="76"/>
      <c r="H269" s="64">
        <f t="shared" si="9"/>
        <v>0</v>
      </c>
      <c r="I269" s="65"/>
      <c r="J269" s="82"/>
      <c r="K269" s="82"/>
    </row>
    <row r="270" spans="1:11" ht="12.75">
      <c r="A270" s="73"/>
      <c r="B270" s="68"/>
      <c r="C270" s="74"/>
      <c r="D270" s="74"/>
      <c r="E270" s="75" t="s">
        <v>139</v>
      </c>
      <c r="F270" s="76"/>
      <c r="G270" s="76"/>
      <c r="H270" s="64">
        <f t="shared" si="9"/>
        <v>0</v>
      </c>
      <c r="I270" s="65"/>
      <c r="J270" s="82"/>
      <c r="K270" s="82"/>
    </row>
    <row r="271" spans="1:11" ht="12.75">
      <c r="A271" s="73"/>
      <c r="B271" s="68"/>
      <c r="C271" s="74"/>
      <c r="D271" s="74"/>
      <c r="E271" s="75" t="s">
        <v>140</v>
      </c>
      <c r="F271" s="76">
        <v>318996</v>
      </c>
      <c r="G271" s="76"/>
      <c r="H271" s="64">
        <f t="shared" si="9"/>
        <v>106332</v>
      </c>
      <c r="I271" s="65"/>
      <c r="J271" s="82"/>
      <c r="K271" s="82"/>
    </row>
    <row r="272" spans="1:11" ht="12.75">
      <c r="A272" s="73"/>
      <c r="B272" s="68"/>
      <c r="C272" s="74"/>
      <c r="D272" s="69">
        <v>4260</v>
      </c>
      <c r="E272" s="70" t="s">
        <v>39</v>
      </c>
      <c r="F272" s="71">
        <v>500</v>
      </c>
      <c r="G272" s="71"/>
      <c r="H272" s="64">
        <f t="shared" si="9"/>
        <v>166.66666666666666</v>
      </c>
      <c r="I272" s="65"/>
      <c r="J272" s="82"/>
      <c r="K272" s="82"/>
    </row>
    <row r="273" spans="1:11" ht="12.75">
      <c r="A273" s="73"/>
      <c r="B273" s="68"/>
      <c r="C273" s="74"/>
      <c r="D273" s="69">
        <v>4300</v>
      </c>
      <c r="E273" s="70" t="s">
        <v>40</v>
      </c>
      <c r="F273" s="71">
        <v>220500</v>
      </c>
      <c r="G273" s="71"/>
      <c r="H273" s="64">
        <f t="shared" si="9"/>
        <v>73500</v>
      </c>
      <c r="I273" s="65"/>
      <c r="J273" s="82"/>
      <c r="K273" s="82"/>
    </row>
    <row r="274" spans="1:11" ht="12.75">
      <c r="A274" s="73"/>
      <c r="B274" s="68"/>
      <c r="C274" s="74"/>
      <c r="D274" s="92">
        <v>6050</v>
      </c>
      <c r="E274" s="93" t="s">
        <v>28</v>
      </c>
      <c r="F274" s="94"/>
      <c r="G274" s="94"/>
      <c r="H274" s="64">
        <f t="shared" si="9"/>
        <v>0</v>
      </c>
      <c r="I274" s="65"/>
      <c r="J274" s="82"/>
      <c r="K274" s="82"/>
    </row>
    <row r="275" spans="1:11" ht="12.75">
      <c r="A275" s="73"/>
      <c r="B275" s="68"/>
      <c r="C275" s="74"/>
      <c r="D275" s="95"/>
      <c r="E275" s="96" t="s">
        <v>29</v>
      </c>
      <c r="F275" s="97">
        <v>414821</v>
      </c>
      <c r="G275" s="97"/>
      <c r="H275" s="64">
        <f t="shared" si="9"/>
        <v>138273.66666666666</v>
      </c>
      <c r="I275" s="65"/>
      <c r="J275" s="82"/>
      <c r="K275" s="82"/>
    </row>
    <row r="276" spans="1:11" ht="12.75">
      <c r="A276" s="73"/>
      <c r="B276" s="68"/>
      <c r="C276" s="74"/>
      <c r="D276" s="74">
        <v>8070</v>
      </c>
      <c r="E276" s="75" t="s">
        <v>141</v>
      </c>
      <c r="F276" s="76"/>
      <c r="G276" s="76"/>
      <c r="H276" s="64">
        <f t="shared" si="9"/>
        <v>0</v>
      </c>
      <c r="I276" s="65"/>
      <c r="J276" s="82"/>
      <c r="K276" s="82"/>
    </row>
    <row r="277" spans="1:11" ht="12.75">
      <c r="A277" s="73"/>
      <c r="B277" s="68"/>
      <c r="C277" s="74"/>
      <c r="D277" s="74"/>
      <c r="E277" s="75" t="s">
        <v>142</v>
      </c>
      <c r="F277" s="76"/>
      <c r="G277" s="76"/>
      <c r="H277" s="64">
        <f t="shared" si="9"/>
        <v>0</v>
      </c>
      <c r="I277" s="65"/>
      <c r="J277" s="82"/>
      <c r="K277" s="82"/>
    </row>
    <row r="278" spans="1:11" ht="12.75">
      <c r="A278" s="73"/>
      <c r="B278" s="68"/>
      <c r="C278" s="74"/>
      <c r="D278" s="74"/>
      <c r="E278" s="75" t="s">
        <v>143</v>
      </c>
      <c r="F278" s="76">
        <v>361106</v>
      </c>
      <c r="G278" s="76"/>
      <c r="H278" s="64">
        <f t="shared" si="9"/>
        <v>120368.66666666667</v>
      </c>
      <c r="I278" s="65"/>
      <c r="J278" s="82"/>
      <c r="K278" s="82"/>
    </row>
    <row r="279" spans="1:11" ht="12.75">
      <c r="A279" s="73"/>
      <c r="B279" s="78">
        <v>921</v>
      </c>
      <c r="C279" s="79"/>
      <c r="D279" s="61"/>
      <c r="E279" s="62" t="s">
        <v>144</v>
      </c>
      <c r="F279" s="63">
        <v>869980</v>
      </c>
      <c r="G279" s="63"/>
      <c r="H279" s="64">
        <f t="shared" si="9"/>
        <v>289993.3333333333</v>
      </c>
      <c r="I279" s="65"/>
      <c r="J279" s="82"/>
      <c r="K279" s="82"/>
    </row>
    <row r="280" spans="1:11" ht="12.75">
      <c r="A280" s="73"/>
      <c r="B280" s="68"/>
      <c r="C280" s="69">
        <v>92108</v>
      </c>
      <c r="D280" s="69"/>
      <c r="E280" s="70" t="s">
        <v>145</v>
      </c>
      <c r="F280" s="71">
        <f>SUM(F281:F282)</f>
        <v>24000</v>
      </c>
      <c r="G280" s="71"/>
      <c r="H280" s="64">
        <f t="shared" si="9"/>
        <v>8000</v>
      </c>
      <c r="I280" s="65"/>
      <c r="J280" s="82"/>
      <c r="K280" s="82"/>
    </row>
    <row r="281" spans="1:11" ht="12.75">
      <c r="A281" s="88"/>
      <c r="B281" s="68"/>
      <c r="C281" s="74"/>
      <c r="D281" s="69">
        <v>4210</v>
      </c>
      <c r="E281" s="70" t="s">
        <v>38</v>
      </c>
      <c r="F281" s="71">
        <v>1000</v>
      </c>
      <c r="G281" s="71"/>
      <c r="H281" s="64">
        <f t="shared" si="9"/>
        <v>333.3333333333333</v>
      </c>
      <c r="I281" s="65"/>
      <c r="J281" s="82"/>
      <c r="K281" s="82"/>
    </row>
    <row r="282" spans="1:11" ht="12.75">
      <c r="A282" s="89"/>
      <c r="B282" s="68"/>
      <c r="C282" s="74"/>
      <c r="D282" s="69">
        <v>4300</v>
      </c>
      <c r="E282" s="70" t="s">
        <v>40</v>
      </c>
      <c r="F282" s="71">
        <v>23000</v>
      </c>
      <c r="G282" s="71"/>
      <c r="H282" s="64">
        <f t="shared" si="9"/>
        <v>7666.666666666667</v>
      </c>
      <c r="I282" s="65"/>
      <c r="J282" s="82"/>
      <c r="K282" s="82"/>
    </row>
    <row r="283" spans="1:11" ht="12.75">
      <c r="A283" s="73"/>
      <c r="B283" s="68"/>
      <c r="C283" s="69">
        <v>92109</v>
      </c>
      <c r="D283" s="69"/>
      <c r="E283" s="70" t="s">
        <v>146</v>
      </c>
      <c r="F283" s="71">
        <f>SUM(F284:F285)</f>
        <v>560000</v>
      </c>
      <c r="G283" s="71"/>
      <c r="H283" s="64">
        <f t="shared" si="9"/>
        <v>186666.66666666666</v>
      </c>
      <c r="I283" s="65"/>
      <c r="J283" s="82"/>
      <c r="K283" s="82"/>
    </row>
    <row r="284" spans="1:11" ht="12.75">
      <c r="A284" s="73"/>
      <c r="B284" s="68"/>
      <c r="C284" s="74"/>
      <c r="D284" s="74">
        <v>2550</v>
      </c>
      <c r="E284" s="75" t="s">
        <v>147</v>
      </c>
      <c r="F284" s="76" t="s">
        <v>168</v>
      </c>
      <c r="G284" s="76"/>
      <c r="H284" s="64" t="e">
        <f t="shared" si="9"/>
        <v>#VALUE!</v>
      </c>
      <c r="I284" s="65"/>
      <c r="J284" s="82"/>
      <c r="K284" s="82"/>
    </row>
    <row r="285" spans="1:11" ht="12.75">
      <c r="A285" s="73"/>
      <c r="B285" s="68"/>
      <c r="C285" s="74"/>
      <c r="D285" s="74"/>
      <c r="E285" s="75" t="s">
        <v>148</v>
      </c>
      <c r="F285" s="76">
        <v>560000</v>
      </c>
      <c r="G285" s="76"/>
      <c r="H285" s="64">
        <f t="shared" si="9"/>
        <v>186666.66666666666</v>
      </c>
      <c r="I285" s="65"/>
      <c r="J285" s="82"/>
      <c r="K285" s="82"/>
    </row>
    <row r="286" spans="1:11" ht="12.75">
      <c r="A286" s="73"/>
      <c r="B286" s="68"/>
      <c r="C286" s="69">
        <v>92116</v>
      </c>
      <c r="D286" s="69"/>
      <c r="E286" s="70" t="s">
        <v>149</v>
      </c>
      <c r="F286" s="71">
        <v>184000</v>
      </c>
      <c r="G286" s="71"/>
      <c r="H286" s="64">
        <f t="shared" si="9"/>
        <v>61333.333333333336</v>
      </c>
      <c r="I286" s="65"/>
      <c r="J286" s="82"/>
      <c r="K286" s="82"/>
    </row>
    <row r="287" spans="1:11" ht="12.75">
      <c r="A287" s="73"/>
      <c r="B287" s="68"/>
      <c r="C287" s="74"/>
      <c r="D287" s="74">
        <v>2550</v>
      </c>
      <c r="E287" s="75" t="s">
        <v>147</v>
      </c>
      <c r="F287" s="76"/>
      <c r="G287" s="76"/>
      <c r="H287" s="64">
        <f t="shared" si="9"/>
        <v>0</v>
      </c>
      <c r="I287" s="65"/>
      <c r="J287" s="82"/>
      <c r="K287" s="82"/>
    </row>
    <row r="288" spans="1:11" ht="12.75">
      <c r="A288" s="73"/>
      <c r="B288" s="68"/>
      <c r="C288" s="74"/>
      <c r="D288" s="74"/>
      <c r="E288" s="75" t="s">
        <v>148</v>
      </c>
      <c r="F288" s="76">
        <v>181000</v>
      </c>
      <c r="G288" s="76"/>
      <c r="H288" s="64">
        <f t="shared" si="9"/>
        <v>60333.333333333336</v>
      </c>
      <c r="I288" s="65"/>
      <c r="J288" s="82"/>
      <c r="K288" s="82"/>
    </row>
    <row r="289" spans="1:11" ht="12.75">
      <c r="A289" s="73"/>
      <c r="B289" s="68"/>
      <c r="C289" s="69">
        <v>92195</v>
      </c>
      <c r="D289" s="69"/>
      <c r="E289" s="70" t="s">
        <v>150</v>
      </c>
      <c r="F289" s="71">
        <f>SUM(F290:F293)</f>
        <v>104980</v>
      </c>
      <c r="G289" s="71"/>
      <c r="H289" s="64">
        <f t="shared" si="9"/>
        <v>34993.333333333336</v>
      </c>
      <c r="I289" s="65"/>
      <c r="J289" s="82"/>
      <c r="K289" s="82"/>
    </row>
    <row r="290" spans="1:11" ht="12.75">
      <c r="A290" s="73"/>
      <c r="B290" s="68"/>
      <c r="C290" s="74"/>
      <c r="D290" s="74">
        <v>2580</v>
      </c>
      <c r="E290" s="75" t="s">
        <v>147</v>
      </c>
      <c r="F290" s="76"/>
      <c r="G290" s="76"/>
      <c r="H290" s="64">
        <f t="shared" si="9"/>
        <v>0</v>
      </c>
      <c r="I290" s="65"/>
      <c r="J290" s="82"/>
      <c r="K290" s="82"/>
    </row>
    <row r="291" spans="1:11" ht="12.75">
      <c r="A291" s="73"/>
      <c r="B291" s="68"/>
      <c r="C291" s="74"/>
      <c r="D291" s="74"/>
      <c r="E291" s="75" t="s">
        <v>151</v>
      </c>
      <c r="F291" s="76"/>
      <c r="G291" s="76"/>
      <c r="H291" s="64">
        <f t="shared" si="9"/>
        <v>0</v>
      </c>
      <c r="I291" s="65"/>
      <c r="J291" s="82"/>
      <c r="K291" s="82"/>
    </row>
    <row r="292" spans="1:11" ht="12.75">
      <c r="A292" s="73"/>
      <c r="B292" s="68"/>
      <c r="C292" s="74"/>
      <c r="D292" s="74"/>
      <c r="E292" s="75" t="s">
        <v>127</v>
      </c>
      <c r="F292" s="76">
        <v>16000</v>
      </c>
      <c r="G292" s="76"/>
      <c r="H292" s="64">
        <f t="shared" si="9"/>
        <v>5333.333333333333</v>
      </c>
      <c r="I292" s="65"/>
      <c r="J292" s="82"/>
      <c r="K292" s="82"/>
    </row>
    <row r="293" spans="1:11" ht="12.75">
      <c r="A293" s="73"/>
      <c r="B293" s="68"/>
      <c r="C293" s="74"/>
      <c r="D293" s="69">
        <v>4300</v>
      </c>
      <c r="E293" s="70" t="s">
        <v>40</v>
      </c>
      <c r="F293" s="71">
        <v>88980</v>
      </c>
      <c r="G293" s="71"/>
      <c r="H293" s="64">
        <f t="shared" si="9"/>
        <v>29660</v>
      </c>
      <c r="I293" s="65"/>
      <c r="J293" s="82"/>
      <c r="K293" s="82"/>
    </row>
    <row r="294" spans="1:11" ht="12.75">
      <c r="A294" s="73"/>
      <c r="B294" s="78">
        <v>926</v>
      </c>
      <c r="C294" s="79"/>
      <c r="D294" s="61"/>
      <c r="E294" s="62" t="s">
        <v>152</v>
      </c>
      <c r="F294" s="63">
        <v>109000</v>
      </c>
      <c r="G294" s="63"/>
      <c r="H294" s="64">
        <f t="shared" si="9"/>
        <v>36333.333333333336</v>
      </c>
      <c r="I294" s="65"/>
      <c r="J294" s="82"/>
      <c r="K294" s="82"/>
    </row>
    <row r="295" spans="1:11" ht="13.5" thickBot="1">
      <c r="A295" s="73"/>
      <c r="B295" s="68"/>
      <c r="C295" s="69">
        <v>92605</v>
      </c>
      <c r="D295" s="69"/>
      <c r="E295" s="70" t="s">
        <v>153</v>
      </c>
      <c r="F295" s="71">
        <v>109000</v>
      </c>
      <c r="G295" s="71"/>
      <c r="H295" s="64">
        <f t="shared" si="9"/>
        <v>36333.333333333336</v>
      </c>
      <c r="I295" s="65"/>
      <c r="J295" s="82"/>
      <c r="K295" s="82"/>
    </row>
    <row r="296" spans="1:11" ht="13.5" thickBot="1">
      <c r="A296" s="67">
        <v>926</v>
      </c>
      <c r="B296" s="68"/>
      <c r="C296" s="74"/>
      <c r="D296" s="74">
        <v>2580</v>
      </c>
      <c r="E296" s="75" t="s">
        <v>147</v>
      </c>
      <c r="F296" s="76"/>
      <c r="G296" s="76"/>
      <c r="H296" s="64">
        <f t="shared" si="9"/>
        <v>0</v>
      </c>
      <c r="I296" s="65"/>
      <c r="J296" s="72"/>
      <c r="K296" s="72"/>
    </row>
    <row r="297" spans="1:11" ht="12.75">
      <c r="A297" s="73"/>
      <c r="B297" s="68"/>
      <c r="C297" s="74"/>
      <c r="D297" s="74"/>
      <c r="E297" s="75" t="s">
        <v>151</v>
      </c>
      <c r="F297" s="76"/>
      <c r="G297" s="76"/>
      <c r="H297" s="64">
        <f t="shared" si="9"/>
        <v>0</v>
      </c>
      <c r="I297" s="65"/>
      <c r="J297" s="82"/>
      <c r="K297" s="82"/>
    </row>
    <row r="298" spans="1:11" ht="12.75">
      <c r="A298" s="73"/>
      <c r="B298" s="68"/>
      <c r="C298" s="74"/>
      <c r="D298" s="74"/>
      <c r="E298" s="75" t="s">
        <v>127</v>
      </c>
      <c r="F298" s="76">
        <v>109000</v>
      </c>
      <c r="G298" s="76"/>
      <c r="H298" s="64">
        <f t="shared" si="9"/>
        <v>36333.333333333336</v>
      </c>
      <c r="I298" s="65"/>
      <c r="J298" s="82"/>
      <c r="K298" s="82"/>
    </row>
    <row r="299" spans="1:11" ht="21" thickBot="1">
      <c r="A299" s="73"/>
      <c r="B299" s="123"/>
      <c r="C299" s="124"/>
      <c r="D299" s="124"/>
      <c r="E299" s="125" t="s">
        <v>154</v>
      </c>
      <c r="F299" s="126">
        <f>F294+F279+F254+F220+F193+F172+F110+F104+F76+F69+F32+F27+F22+F17+F14+F8</f>
        <v>13580810</v>
      </c>
      <c r="G299" s="126"/>
      <c r="H299" s="64">
        <f t="shared" si="9"/>
        <v>4526936.666666667</v>
      </c>
      <c r="I299" s="72"/>
      <c r="J299" s="82"/>
      <c r="K299" s="82"/>
    </row>
    <row r="300" spans="1:11" ht="13.5" thickBot="1">
      <c r="A300" s="73"/>
      <c r="B300" s="127"/>
      <c r="C300" s="52"/>
      <c r="F300" s="128"/>
      <c r="G300" s="128"/>
      <c r="H300" s="129"/>
      <c r="I300" s="129"/>
      <c r="J300" s="82"/>
      <c r="K300" s="82"/>
    </row>
    <row r="301" spans="1:11" ht="13.5" thickBot="1">
      <c r="A301" s="67"/>
      <c r="B301" s="127"/>
      <c r="C301" s="52"/>
      <c r="H301" s="130"/>
      <c r="I301" s="130"/>
      <c r="J301" s="72"/>
      <c r="K301" s="72"/>
    </row>
    <row r="302" spans="1:11" ht="12.75">
      <c r="A302" s="131"/>
      <c r="B302" s="132"/>
      <c r="C302" s="52"/>
      <c r="H302" s="130"/>
      <c r="I302" s="130"/>
      <c r="J302" s="128"/>
      <c r="K302" s="128"/>
    </row>
    <row r="303" spans="1:9" ht="12.75">
      <c r="A303" s="131"/>
      <c r="B303" s="132"/>
      <c r="C303" s="52"/>
      <c r="H303" s="130"/>
      <c r="I303" s="130"/>
    </row>
    <row r="304" spans="1:9" ht="12.75">
      <c r="A304" s="131"/>
      <c r="B304" s="132"/>
      <c r="C304" s="52"/>
      <c r="H304" s="130"/>
      <c r="I304" s="130"/>
    </row>
    <row r="305" spans="1:9" ht="12.75">
      <c r="A305" s="131"/>
      <c r="B305" s="132"/>
      <c r="C305" s="52"/>
      <c r="H305" s="130"/>
      <c r="I305" s="130"/>
    </row>
    <row r="306" spans="1:9" ht="12.75">
      <c r="A306" s="131"/>
      <c r="B306" s="131"/>
      <c r="E306" s="75"/>
      <c r="H306" s="130"/>
      <c r="I306" s="130"/>
    </row>
    <row r="307" spans="1:9" ht="12.75">
      <c r="A307" s="131"/>
      <c r="B307" s="131"/>
      <c r="H307" s="130"/>
      <c r="I307" s="130"/>
    </row>
    <row r="308" spans="1:9" ht="12.75">
      <c r="A308" s="131"/>
      <c r="B308" s="131"/>
      <c r="H308" s="130"/>
      <c r="I308" s="130"/>
    </row>
    <row r="309" spans="1:9" ht="12.75">
      <c r="A309" s="131"/>
      <c r="B309" s="131"/>
      <c r="H309" s="130"/>
      <c r="I309" s="130"/>
    </row>
    <row r="310" spans="1:9" ht="12.75">
      <c r="A310" s="131"/>
      <c r="B310" s="131"/>
      <c r="H310" s="130"/>
      <c r="I310" s="130"/>
    </row>
    <row r="311" spans="1:9" ht="12.75">
      <c r="A311" s="131"/>
      <c r="B311" s="131"/>
      <c r="H311" s="130"/>
      <c r="I311" s="130"/>
    </row>
    <row r="312" spans="1:9" ht="12.75">
      <c r="A312" s="131"/>
      <c r="B312" s="131"/>
      <c r="H312" s="130"/>
      <c r="I312" s="130"/>
    </row>
    <row r="313" spans="1:9" ht="12.75">
      <c r="A313" s="131"/>
      <c r="B313" s="131"/>
      <c r="H313" s="130"/>
      <c r="I313" s="130"/>
    </row>
    <row r="314" spans="1:9" ht="12.75">
      <c r="A314" s="131"/>
      <c r="B314" s="131"/>
      <c r="H314" s="130"/>
      <c r="I314" s="130"/>
    </row>
    <row r="315" spans="1:9" ht="12.75">
      <c r="A315" s="131"/>
      <c r="B315" s="131"/>
      <c r="H315" s="130"/>
      <c r="I315" s="130"/>
    </row>
    <row r="316" spans="1:9" ht="12.75">
      <c r="A316" s="131"/>
      <c r="B316" s="131"/>
      <c r="H316" s="130"/>
      <c r="I316" s="130"/>
    </row>
    <row r="317" spans="1:9" ht="12.75">
      <c r="A317" s="131"/>
      <c r="B317" s="131"/>
      <c r="H317" s="130"/>
      <c r="I317" s="130"/>
    </row>
    <row r="318" spans="1:9" ht="12.75">
      <c r="A318" s="131"/>
      <c r="B318" s="131"/>
      <c r="H318" s="130"/>
      <c r="I318" s="130"/>
    </row>
    <row r="319" spans="1:9" ht="12.75">
      <c r="A319" s="131"/>
      <c r="B319" s="131"/>
      <c r="H319" s="130"/>
      <c r="I319" s="130"/>
    </row>
    <row r="320" spans="1:8" ht="12.75">
      <c r="A320" s="131"/>
      <c r="B320" s="131"/>
      <c r="H320" s="52"/>
    </row>
    <row r="321" spans="1:8" ht="12.75">
      <c r="A321" s="131"/>
      <c r="B321" s="131"/>
      <c r="H321" s="52"/>
    </row>
    <row r="322" spans="1:8" ht="12.75">
      <c r="A322" s="131"/>
      <c r="B322" s="131"/>
      <c r="H322" s="52"/>
    </row>
    <row r="323" spans="1:8" ht="12.75">
      <c r="A323" s="131"/>
      <c r="B323" s="131"/>
      <c r="H323" s="52"/>
    </row>
    <row r="324" spans="1:8" ht="12.75">
      <c r="A324" s="131"/>
      <c r="B324" s="131"/>
      <c r="H324" s="52"/>
    </row>
    <row r="325" spans="1:8" ht="12.75">
      <c r="A325" s="131"/>
      <c r="B325" s="131"/>
      <c r="H325" s="52"/>
    </row>
    <row r="326" spans="1:8" ht="12.75">
      <c r="A326" s="131"/>
      <c r="B326" s="131"/>
      <c r="H326" s="52"/>
    </row>
    <row r="327" spans="1:8" ht="12.75">
      <c r="A327" s="131"/>
      <c r="B327" s="131"/>
      <c r="H327" s="52"/>
    </row>
    <row r="328" spans="1:8" ht="12.75">
      <c r="A328" s="131"/>
      <c r="B328" s="131"/>
      <c r="H328" s="52"/>
    </row>
    <row r="329" spans="1:8" ht="12.75">
      <c r="A329" s="131"/>
      <c r="B329" s="131"/>
      <c r="H329" s="52"/>
    </row>
    <row r="330" spans="1:8" ht="12.75">
      <c r="A330" s="131"/>
      <c r="B330" s="131"/>
      <c r="H330" s="52"/>
    </row>
    <row r="331" spans="1:8" ht="12.75">
      <c r="A331" s="131"/>
      <c r="B331" s="131"/>
      <c r="H331" s="52"/>
    </row>
    <row r="332" spans="1:8" ht="12.75">
      <c r="A332" s="131"/>
      <c r="B332" s="131"/>
      <c r="H332" s="52"/>
    </row>
    <row r="333" spans="1:8" ht="12.75">
      <c r="A333" s="131"/>
      <c r="B333" s="131"/>
      <c r="H333" s="52"/>
    </row>
    <row r="334" spans="1:8" ht="12.75">
      <c r="A334" s="131"/>
      <c r="B334" s="131"/>
      <c r="H334" s="52"/>
    </row>
    <row r="335" spans="1:8" ht="12.75">
      <c r="A335" s="131"/>
      <c r="B335" s="131"/>
      <c r="H335" s="52"/>
    </row>
    <row r="336" spans="1:8" ht="12.75">
      <c r="A336" s="131"/>
      <c r="B336" s="131"/>
      <c r="H336" s="52"/>
    </row>
    <row r="337" spans="1:8" ht="12.75">
      <c r="A337" s="131"/>
      <c r="B337" s="131"/>
      <c r="H337" s="52"/>
    </row>
    <row r="338" spans="1:8" ht="12.75">
      <c r="A338" s="131"/>
      <c r="B338" s="131"/>
      <c r="H338" s="52"/>
    </row>
    <row r="339" spans="1:8" ht="12.75">
      <c r="A339" s="131"/>
      <c r="B339" s="131"/>
      <c r="H339" s="52"/>
    </row>
    <row r="340" spans="1:8" ht="12.75">
      <c r="A340" s="131"/>
      <c r="B340" s="131"/>
      <c r="H340" s="52"/>
    </row>
    <row r="341" spans="1:8" ht="12.75">
      <c r="A341" s="131"/>
      <c r="B341" s="131"/>
      <c r="H341" s="52"/>
    </row>
    <row r="342" spans="1:8" ht="12.75">
      <c r="A342" s="131"/>
      <c r="B342" s="131"/>
      <c r="H342" s="52"/>
    </row>
    <row r="343" spans="1:8" ht="12.75">
      <c r="A343" s="131"/>
      <c r="B343" s="131"/>
      <c r="H343" s="52"/>
    </row>
    <row r="344" spans="1:8" ht="12.75">
      <c r="A344" s="131"/>
      <c r="B344" s="131"/>
      <c r="H344" s="52"/>
    </row>
    <row r="345" spans="1:8" ht="12.75">
      <c r="A345" s="131"/>
      <c r="B345" s="131"/>
      <c r="H345" s="52"/>
    </row>
    <row r="346" spans="1:8" ht="12.75">
      <c r="A346" s="131"/>
      <c r="B346" s="131"/>
      <c r="H346" s="52"/>
    </row>
    <row r="347" spans="1:8" ht="12.75">
      <c r="A347" s="131"/>
      <c r="B347" s="131"/>
      <c r="H347" s="52"/>
    </row>
    <row r="348" spans="1:8" ht="12.75">
      <c r="A348" s="131"/>
      <c r="B348" s="131"/>
      <c r="H348" s="52"/>
    </row>
    <row r="349" spans="1:8" ht="12.75">
      <c r="A349" s="131"/>
      <c r="B349" s="131"/>
      <c r="H349" s="52"/>
    </row>
    <row r="350" spans="1:8" ht="12.75">
      <c r="A350" s="131"/>
      <c r="B350" s="131"/>
      <c r="H350" s="52"/>
    </row>
    <row r="351" spans="1:8" ht="12.75">
      <c r="A351" s="131"/>
      <c r="B351" s="131"/>
      <c r="H351" s="52"/>
    </row>
    <row r="352" spans="1:8" ht="12.75">
      <c r="A352" s="131"/>
      <c r="B352" s="131"/>
      <c r="H352" s="52"/>
    </row>
    <row r="353" spans="1:8" ht="12.75">
      <c r="A353" s="131"/>
      <c r="B353" s="131"/>
      <c r="H353" s="52"/>
    </row>
    <row r="354" spans="1:8" ht="12.75">
      <c r="A354" s="131"/>
      <c r="B354" s="131"/>
      <c r="H354" s="52"/>
    </row>
    <row r="355" spans="1:8" ht="12.75">
      <c r="A355" s="131"/>
      <c r="B355" s="131"/>
      <c r="H355" s="52"/>
    </row>
    <row r="356" spans="1:8" ht="12.75">
      <c r="A356" s="131"/>
      <c r="B356" s="131"/>
      <c r="H356" s="52"/>
    </row>
    <row r="357" spans="1:8" ht="12.75">
      <c r="A357" s="131"/>
      <c r="B357" s="131"/>
      <c r="H357" s="52"/>
    </row>
    <row r="358" spans="1:8" ht="12.75">
      <c r="A358" s="131"/>
      <c r="B358" s="131"/>
      <c r="H358" s="52"/>
    </row>
    <row r="359" spans="1:8" ht="12.75">
      <c r="A359" s="131"/>
      <c r="B359" s="131"/>
      <c r="H359" s="52"/>
    </row>
    <row r="360" spans="1:8" ht="12.75">
      <c r="A360" s="131"/>
      <c r="B360" s="131"/>
      <c r="H360" s="52"/>
    </row>
    <row r="361" spans="1:8" ht="12.75">
      <c r="A361" s="131"/>
      <c r="B361" s="131"/>
      <c r="H361" s="52"/>
    </row>
    <row r="362" spans="1:8" ht="12.75">
      <c r="A362" s="131"/>
      <c r="B362" s="131"/>
      <c r="H362" s="52"/>
    </row>
    <row r="363" spans="1:8" ht="12.75">
      <c r="A363" s="131"/>
      <c r="B363" s="131"/>
      <c r="H363" s="52"/>
    </row>
    <row r="364" spans="1:8" ht="12.75">
      <c r="A364" s="131"/>
      <c r="B364" s="131"/>
      <c r="H364" s="52"/>
    </row>
    <row r="365" spans="1:8" ht="12.75">
      <c r="A365" s="131"/>
      <c r="B365" s="131"/>
      <c r="H365" s="52"/>
    </row>
    <row r="366" spans="1:8" ht="12.75">
      <c r="A366" s="131"/>
      <c r="B366" s="131"/>
      <c r="H366" s="52"/>
    </row>
    <row r="367" spans="1:8" ht="12.75">
      <c r="A367" s="131"/>
      <c r="B367" s="131"/>
      <c r="H367" s="52"/>
    </row>
    <row r="368" spans="1:8" ht="12.75">
      <c r="A368" s="131"/>
      <c r="B368" s="131"/>
      <c r="H368" s="52"/>
    </row>
    <row r="369" spans="1:8" ht="12.75">
      <c r="A369" s="131"/>
      <c r="B369" s="131"/>
      <c r="H369" s="52"/>
    </row>
    <row r="370" spans="1:8" ht="12.75">
      <c r="A370" s="131"/>
      <c r="B370" s="131"/>
      <c r="H370" s="52"/>
    </row>
    <row r="371" spans="1:8" ht="12.75">
      <c r="A371" s="131"/>
      <c r="B371" s="131"/>
      <c r="H371" s="52"/>
    </row>
    <row r="372" spans="1:8" ht="12.75">
      <c r="A372" s="131"/>
      <c r="B372" s="131"/>
      <c r="H372" s="52"/>
    </row>
    <row r="373" spans="1:8" ht="12.75">
      <c r="A373" s="131"/>
      <c r="B373" s="131"/>
      <c r="H373" s="52"/>
    </row>
    <row r="374" spans="1:8" ht="12.75">
      <c r="A374" s="131"/>
      <c r="B374" s="131"/>
      <c r="H374" s="52"/>
    </row>
    <row r="375" spans="1:8" ht="12.75">
      <c r="A375" s="131"/>
      <c r="B375" s="131"/>
      <c r="H375" s="52"/>
    </row>
    <row r="376" spans="1:8" ht="12.75">
      <c r="A376" s="131"/>
      <c r="B376" s="131"/>
      <c r="H376" s="52"/>
    </row>
    <row r="377" spans="1:8" ht="12.75">
      <c r="A377" s="131"/>
      <c r="B377" s="131"/>
      <c r="H377" s="52"/>
    </row>
    <row r="378" spans="1:8" ht="12.75">
      <c r="A378" s="131"/>
      <c r="B378" s="131"/>
      <c r="H378" s="52"/>
    </row>
    <row r="379" spans="1:8" ht="12.75">
      <c r="A379" s="131"/>
      <c r="B379" s="131"/>
      <c r="H379" s="52"/>
    </row>
    <row r="380" spans="1:8" ht="12.75">
      <c r="A380" s="131"/>
      <c r="B380" s="131"/>
      <c r="H380" s="52"/>
    </row>
    <row r="381" spans="1:8" ht="12.75">
      <c r="A381" s="131"/>
      <c r="B381" s="131"/>
      <c r="H381" s="52"/>
    </row>
    <row r="382" spans="1:8" ht="12.75">
      <c r="A382" s="131"/>
      <c r="B382" s="131"/>
      <c r="H382" s="52"/>
    </row>
    <row r="383" spans="1:8" ht="12.75">
      <c r="A383" s="131"/>
      <c r="B383" s="131"/>
      <c r="H383" s="52"/>
    </row>
    <row r="384" spans="1:8" ht="12.75">
      <c r="A384" s="131"/>
      <c r="B384" s="131"/>
      <c r="H384" s="52"/>
    </row>
    <row r="385" spans="1:8" ht="12.75">
      <c r="A385" s="131"/>
      <c r="B385" s="131"/>
      <c r="H385" s="52"/>
    </row>
    <row r="386" spans="1:8" ht="12.75">
      <c r="A386" s="131"/>
      <c r="B386" s="131"/>
      <c r="H386" s="52"/>
    </row>
    <row r="387" spans="1:8" ht="12.75">
      <c r="A387" s="131"/>
      <c r="B387" s="131"/>
      <c r="H387" s="52"/>
    </row>
    <row r="388" spans="1:8" ht="12.75">
      <c r="A388" s="131"/>
      <c r="B388" s="131"/>
      <c r="H388" s="52"/>
    </row>
    <row r="389" spans="1:8" ht="12.75">
      <c r="A389" s="131"/>
      <c r="B389" s="131"/>
      <c r="H389" s="52"/>
    </row>
    <row r="390" spans="1:8" ht="12.75">
      <c r="A390" s="131"/>
      <c r="B390" s="131"/>
      <c r="H390" s="52"/>
    </row>
    <row r="391" spans="1:8" ht="12.75">
      <c r="A391" s="131"/>
      <c r="B391" s="131"/>
      <c r="H391" s="52"/>
    </row>
    <row r="392" spans="1:8" ht="12.75">
      <c r="A392" s="131"/>
      <c r="B392" s="131"/>
      <c r="H392" s="52"/>
    </row>
    <row r="393" spans="1:8" ht="12.75">
      <c r="A393" s="131"/>
      <c r="B393" s="131"/>
      <c r="H393" s="52"/>
    </row>
    <row r="394" spans="1:8" ht="12.75">
      <c r="A394" s="131"/>
      <c r="B394" s="131"/>
      <c r="H394" s="52"/>
    </row>
    <row r="395" spans="1:8" ht="12.75">
      <c r="A395" s="131"/>
      <c r="B395" s="131"/>
      <c r="H395" s="52"/>
    </row>
    <row r="396" spans="1:8" ht="12.75">
      <c r="A396" s="131"/>
      <c r="B396" s="131"/>
      <c r="H396" s="52"/>
    </row>
    <row r="397" spans="1:8" ht="12.75">
      <c r="A397" s="131"/>
      <c r="B397" s="131"/>
      <c r="H397" s="52"/>
    </row>
    <row r="398" spans="1:8" ht="12.75">
      <c r="A398" s="131"/>
      <c r="B398" s="131"/>
      <c r="H398" s="52"/>
    </row>
    <row r="399" spans="1:8" ht="12.75">
      <c r="A399" s="131"/>
      <c r="B399" s="131"/>
      <c r="H399" s="52"/>
    </row>
    <row r="400" spans="1:8" ht="12.75">
      <c r="A400" s="131"/>
      <c r="B400" s="131"/>
      <c r="H400" s="52"/>
    </row>
    <row r="401" spans="1:8" ht="12.75">
      <c r="A401" s="131"/>
      <c r="B401" s="131"/>
      <c r="H401" s="52"/>
    </row>
    <row r="402" spans="1:8" ht="12.75">
      <c r="A402" s="131"/>
      <c r="B402" s="131"/>
      <c r="H402" s="52"/>
    </row>
    <row r="403" spans="1:8" ht="12.75">
      <c r="A403" s="131"/>
      <c r="B403" s="131"/>
      <c r="H403" s="52"/>
    </row>
    <row r="404" spans="1:8" ht="12.75">
      <c r="A404" s="131"/>
      <c r="B404" s="131"/>
      <c r="H404" s="52"/>
    </row>
    <row r="405" spans="1:8" ht="12.75">
      <c r="A405" s="131"/>
      <c r="B405" s="131"/>
      <c r="H405" s="52"/>
    </row>
    <row r="406" spans="1:8" ht="12.75">
      <c r="A406" s="131"/>
      <c r="B406" s="131"/>
      <c r="H406" s="52"/>
    </row>
    <row r="407" spans="1:8" ht="12.75">
      <c r="A407" s="131"/>
      <c r="B407" s="131"/>
      <c r="H407" s="52"/>
    </row>
    <row r="408" spans="1:8" ht="12.75">
      <c r="A408" s="131"/>
      <c r="B408" s="131"/>
      <c r="H408" s="52"/>
    </row>
    <row r="409" spans="1:8" ht="12.75">
      <c r="A409" s="131"/>
      <c r="B409" s="131"/>
      <c r="H409" s="52"/>
    </row>
    <row r="410" spans="1:8" ht="12.75">
      <c r="A410" s="131"/>
      <c r="B410" s="131"/>
      <c r="H410" s="52"/>
    </row>
    <row r="411" spans="1:8" ht="12.75">
      <c r="A411" s="131"/>
      <c r="B411" s="131"/>
      <c r="H411" s="52"/>
    </row>
    <row r="412" spans="1:8" ht="12.75">
      <c r="A412" s="131"/>
      <c r="B412" s="131"/>
      <c r="H412" s="52"/>
    </row>
    <row r="413" spans="1:8" ht="12.75">
      <c r="A413" s="131"/>
      <c r="B413" s="131"/>
      <c r="H413" s="52"/>
    </row>
    <row r="414" spans="1:8" ht="12.75">
      <c r="A414" s="131"/>
      <c r="B414" s="131"/>
      <c r="H414" s="52"/>
    </row>
    <row r="415" spans="1:8" ht="12.75">
      <c r="A415" s="131"/>
      <c r="B415" s="131"/>
      <c r="H415" s="52"/>
    </row>
    <row r="416" spans="1:8" ht="12.75">
      <c r="A416" s="131"/>
      <c r="B416" s="131"/>
      <c r="H416" s="52"/>
    </row>
    <row r="417" spans="1:8" ht="12.75">
      <c r="A417" s="131"/>
      <c r="B417" s="131"/>
      <c r="H417" s="52"/>
    </row>
    <row r="418" spans="1:8" ht="12.75">
      <c r="A418" s="131"/>
      <c r="B418" s="131"/>
      <c r="H418" s="52"/>
    </row>
    <row r="419" spans="1:8" ht="12.75">
      <c r="A419" s="131"/>
      <c r="B419" s="131"/>
      <c r="H419" s="52"/>
    </row>
    <row r="420" spans="1:8" ht="12.75">
      <c r="A420" s="131"/>
      <c r="B420" s="131"/>
      <c r="H420" s="52"/>
    </row>
    <row r="421" spans="1:8" ht="12.75">
      <c r="A421" s="131"/>
      <c r="B421" s="131"/>
      <c r="H421" s="52"/>
    </row>
    <row r="422" spans="1:8" ht="12.75">
      <c r="A422" s="131"/>
      <c r="B422" s="131"/>
      <c r="H422" s="52"/>
    </row>
    <row r="423" spans="1:8" ht="12.75">
      <c r="A423" s="131"/>
      <c r="B423" s="131"/>
      <c r="H423" s="52"/>
    </row>
    <row r="424" spans="1:8" ht="12.75">
      <c r="A424" s="131"/>
      <c r="B424" s="131"/>
      <c r="H424" s="52"/>
    </row>
    <row r="425" spans="1:8" ht="12.75">
      <c r="A425" s="131"/>
      <c r="B425" s="131"/>
      <c r="H425" s="52"/>
    </row>
    <row r="426" spans="1:8" ht="12.75">
      <c r="A426" s="131"/>
      <c r="B426" s="131"/>
      <c r="H426" s="52"/>
    </row>
    <row r="427" spans="1:8" ht="12.75">
      <c r="A427" s="131"/>
      <c r="B427" s="131"/>
      <c r="H427" s="52"/>
    </row>
    <row r="428" spans="1:8" ht="12.75">
      <c r="A428" s="131"/>
      <c r="B428" s="131"/>
      <c r="H428" s="52"/>
    </row>
    <row r="429" spans="1:8" ht="12.75">
      <c r="A429" s="131"/>
      <c r="B429" s="131"/>
      <c r="H429" s="52"/>
    </row>
    <row r="430" spans="1:8" ht="12.75">
      <c r="A430" s="131"/>
      <c r="B430" s="131"/>
      <c r="H430" s="52"/>
    </row>
    <row r="431" spans="1:8" ht="12.75">
      <c r="A431" s="131"/>
      <c r="B431" s="131"/>
      <c r="H431" s="52"/>
    </row>
    <row r="432" spans="1:8" ht="12.75">
      <c r="A432" s="131"/>
      <c r="B432" s="131"/>
      <c r="H432" s="52"/>
    </row>
    <row r="433" spans="1:8" ht="12.75">
      <c r="A433" s="131"/>
      <c r="B433" s="131"/>
      <c r="H433" s="52"/>
    </row>
    <row r="434" spans="1:8" ht="12.75">
      <c r="A434" s="131"/>
      <c r="B434" s="131"/>
      <c r="H434" s="52"/>
    </row>
    <row r="435" spans="1:8" ht="12.75">
      <c r="A435" s="131"/>
      <c r="B435" s="131"/>
      <c r="H435" s="52"/>
    </row>
    <row r="436" spans="1:8" ht="12.75">
      <c r="A436" s="131"/>
      <c r="B436" s="131"/>
      <c r="H436" s="52"/>
    </row>
    <row r="437" spans="1:8" ht="12.75">
      <c r="A437" s="131"/>
      <c r="B437" s="131"/>
      <c r="H437" s="52"/>
    </row>
    <row r="438" spans="1:8" ht="12.75">
      <c r="A438" s="131"/>
      <c r="B438" s="131"/>
      <c r="H438" s="52"/>
    </row>
    <row r="439" spans="1:8" ht="12.75">
      <c r="A439" s="131"/>
      <c r="B439" s="131"/>
      <c r="H439" s="52"/>
    </row>
    <row r="440" spans="1:8" ht="12.75">
      <c r="A440" s="131"/>
      <c r="B440" s="131"/>
      <c r="H440" s="52"/>
    </row>
    <row r="441" spans="1:8" ht="12.75">
      <c r="A441" s="131"/>
      <c r="B441" s="131"/>
      <c r="H441" s="52"/>
    </row>
    <row r="442" spans="1:8" ht="12.75">
      <c r="A442" s="131"/>
      <c r="B442" s="131"/>
      <c r="H442" s="52"/>
    </row>
    <row r="443" spans="1:8" ht="12.75">
      <c r="A443" s="131"/>
      <c r="B443" s="131"/>
      <c r="H443" s="52"/>
    </row>
    <row r="444" spans="1:8" ht="12.75">
      <c r="A444" s="131"/>
      <c r="B444" s="131"/>
      <c r="H444" s="52"/>
    </row>
    <row r="445" spans="1:8" ht="12.75">
      <c r="A445" s="131"/>
      <c r="B445" s="131"/>
      <c r="H445" s="52"/>
    </row>
    <row r="446" spans="1:8" ht="12.75">
      <c r="A446" s="131"/>
      <c r="B446" s="131"/>
      <c r="H446" s="52"/>
    </row>
    <row r="447" spans="1:8" ht="12.75">
      <c r="A447" s="131"/>
      <c r="B447" s="131"/>
      <c r="H447" s="52"/>
    </row>
    <row r="448" spans="1:8" ht="12.75">
      <c r="A448" s="131"/>
      <c r="B448" s="131"/>
      <c r="H448" s="52"/>
    </row>
    <row r="449" spans="1:8" ht="12.75">
      <c r="A449" s="131"/>
      <c r="B449" s="131"/>
      <c r="H449" s="52"/>
    </row>
    <row r="450" spans="1:8" ht="12.75">
      <c r="A450" s="131"/>
      <c r="B450" s="131"/>
      <c r="H450" s="52"/>
    </row>
    <row r="451" spans="1:8" ht="12.75">
      <c r="A451" s="131"/>
      <c r="B451" s="131"/>
      <c r="H451" s="52"/>
    </row>
    <row r="452" spans="1:8" ht="12.75">
      <c r="A452" s="131"/>
      <c r="B452" s="131"/>
      <c r="H452" s="52"/>
    </row>
    <row r="453" spans="1:8" ht="12.75">
      <c r="A453" s="131"/>
      <c r="B453" s="131"/>
      <c r="H453" s="52"/>
    </row>
    <row r="454" spans="1:8" ht="12.75">
      <c r="A454" s="131"/>
      <c r="B454" s="131"/>
      <c r="H454" s="52"/>
    </row>
    <row r="455" spans="1:8" ht="12.75">
      <c r="A455" s="131"/>
      <c r="B455" s="131"/>
      <c r="H455" s="52"/>
    </row>
    <row r="456" spans="1:8" ht="12.75">
      <c r="A456" s="131"/>
      <c r="B456" s="131"/>
      <c r="H456" s="52"/>
    </row>
    <row r="457" spans="1:8" ht="12.75">
      <c r="A457" s="131"/>
      <c r="B457" s="131"/>
      <c r="H457" s="52"/>
    </row>
    <row r="458" spans="1:8" ht="12.75">
      <c r="A458" s="131"/>
      <c r="B458" s="131"/>
      <c r="H458" s="52"/>
    </row>
    <row r="459" spans="1:8" ht="12.75">
      <c r="A459" s="131"/>
      <c r="B459" s="131"/>
      <c r="H459" s="52"/>
    </row>
    <row r="460" spans="1:8" ht="12.75">
      <c r="A460" s="131"/>
      <c r="B460" s="131"/>
      <c r="H460" s="52"/>
    </row>
    <row r="461" spans="1:8" ht="12.75">
      <c r="A461" s="131"/>
      <c r="B461" s="131"/>
      <c r="H461" s="52"/>
    </row>
    <row r="462" spans="1:8" ht="12.75">
      <c r="A462" s="131"/>
      <c r="B462" s="131"/>
      <c r="H462" s="52"/>
    </row>
    <row r="463" spans="1:8" ht="12.75">
      <c r="A463" s="131"/>
      <c r="B463" s="131"/>
      <c r="H463" s="52"/>
    </row>
    <row r="464" spans="1:8" ht="12.75">
      <c r="A464" s="131"/>
      <c r="B464" s="131"/>
      <c r="H464" s="52"/>
    </row>
    <row r="465" spans="1:8" ht="12.75">
      <c r="A465" s="131"/>
      <c r="B465" s="131"/>
      <c r="H465" s="52"/>
    </row>
    <row r="466" spans="1:8" ht="12.75">
      <c r="A466" s="131"/>
      <c r="B466" s="131"/>
      <c r="H466" s="52"/>
    </row>
    <row r="467" spans="1:8" ht="12.75">
      <c r="A467" s="131"/>
      <c r="B467" s="131"/>
      <c r="H467" s="52"/>
    </row>
    <row r="468" spans="1:8" ht="12.75">
      <c r="A468" s="131"/>
      <c r="B468" s="131"/>
      <c r="H468" s="52"/>
    </row>
    <row r="469" spans="1:8" ht="12.75">
      <c r="A469" s="131"/>
      <c r="B469" s="131"/>
      <c r="H469" s="52"/>
    </row>
    <row r="470" spans="1:8" ht="12.75">
      <c r="A470" s="131"/>
      <c r="B470" s="131"/>
      <c r="H470" s="52"/>
    </row>
    <row r="471" spans="1:8" ht="12.75">
      <c r="A471" s="131"/>
      <c r="B471" s="131"/>
      <c r="H471" s="52"/>
    </row>
    <row r="472" spans="1:8" ht="12.75">
      <c r="A472" s="131"/>
      <c r="B472" s="131"/>
      <c r="H472" s="52"/>
    </row>
    <row r="473" spans="1:8" ht="12.75">
      <c r="A473" s="131"/>
      <c r="B473" s="131"/>
      <c r="H473" s="52"/>
    </row>
    <row r="474" spans="1:8" ht="12.75">
      <c r="A474" s="131"/>
      <c r="B474" s="131"/>
      <c r="H474" s="52"/>
    </row>
    <row r="475" spans="1:8" ht="12.75">
      <c r="A475" s="131"/>
      <c r="B475" s="131"/>
      <c r="H475" s="52"/>
    </row>
    <row r="476" spans="1:8" ht="12.75">
      <c r="A476" s="131"/>
      <c r="B476" s="131"/>
      <c r="H476" s="52"/>
    </row>
    <row r="477" spans="1:8" ht="12.75">
      <c r="A477" s="131"/>
      <c r="B477" s="131"/>
      <c r="H477" s="52"/>
    </row>
    <row r="478" spans="1:8" ht="12.75">
      <c r="A478" s="131"/>
      <c r="B478" s="131"/>
      <c r="H478" s="52"/>
    </row>
    <row r="479" spans="1:8" ht="12.75">
      <c r="A479" s="131"/>
      <c r="B479" s="131"/>
      <c r="H479" s="52"/>
    </row>
    <row r="480" spans="1:8" ht="12.75">
      <c r="A480" s="131"/>
      <c r="B480" s="131"/>
      <c r="H480" s="52"/>
    </row>
    <row r="481" spans="1:8" ht="12.75">
      <c r="A481" s="131"/>
      <c r="B481" s="131"/>
      <c r="H481" s="52"/>
    </row>
    <row r="482" ht="12.75">
      <c r="H482" s="52"/>
    </row>
    <row r="483" ht="12.75">
      <c r="H483" s="52"/>
    </row>
    <row r="484" ht="12.75">
      <c r="H484" s="52"/>
    </row>
    <row r="485" ht="12.75">
      <c r="H485" s="52"/>
    </row>
    <row r="486" ht="12.75">
      <c r="H486" s="52"/>
    </row>
    <row r="487" ht="12.75">
      <c r="H487" s="52"/>
    </row>
    <row r="488" ht="12.75">
      <c r="H488" s="52"/>
    </row>
    <row r="489" ht="12.75">
      <c r="H489" s="52"/>
    </row>
    <row r="490" ht="12.75">
      <c r="H490" s="52"/>
    </row>
    <row r="491" ht="12.75">
      <c r="H491" s="52"/>
    </row>
    <row r="492" ht="12.75">
      <c r="H492" s="52"/>
    </row>
    <row r="493" ht="12.75">
      <c r="H493" s="52"/>
    </row>
    <row r="494" ht="12.75">
      <c r="H494" s="52"/>
    </row>
    <row r="495" ht="12.75">
      <c r="H495" s="52"/>
    </row>
    <row r="496" ht="12.75">
      <c r="H496" s="52"/>
    </row>
    <row r="497" ht="12.75">
      <c r="H497" s="52"/>
    </row>
    <row r="498" ht="12.75">
      <c r="H498" s="52"/>
    </row>
    <row r="499" ht="12.75">
      <c r="H499" s="52"/>
    </row>
    <row r="500" ht="12.75">
      <c r="H500" s="52"/>
    </row>
    <row r="501" ht="12.75">
      <c r="H501" s="52"/>
    </row>
    <row r="502" ht="12.75">
      <c r="H502" s="52"/>
    </row>
    <row r="503" ht="12.75">
      <c r="H503" s="52"/>
    </row>
    <row r="504" ht="12.75">
      <c r="H504" s="52"/>
    </row>
    <row r="505" ht="12.75">
      <c r="H505" s="52"/>
    </row>
    <row r="506" ht="12.75">
      <c r="H506" s="52"/>
    </row>
    <row r="507" ht="12.75">
      <c r="H507" s="52"/>
    </row>
    <row r="508" ht="12.75">
      <c r="H508" s="52"/>
    </row>
    <row r="509" ht="12.75">
      <c r="H509" s="52"/>
    </row>
    <row r="510" ht="12.75">
      <c r="H510" s="52"/>
    </row>
    <row r="511" ht="12.75">
      <c r="H511" s="52"/>
    </row>
    <row r="512" ht="12.75">
      <c r="H512" s="52"/>
    </row>
    <row r="513" ht="12.75">
      <c r="H513" s="52"/>
    </row>
    <row r="514" ht="12.75">
      <c r="H514" s="52"/>
    </row>
    <row r="515" ht="12.75">
      <c r="H515" s="52"/>
    </row>
    <row r="516" ht="12.75">
      <c r="H516" s="52"/>
    </row>
    <row r="517" ht="12.75">
      <c r="H517" s="52"/>
    </row>
    <row r="518" ht="12.75">
      <c r="H518" s="52"/>
    </row>
    <row r="519" ht="12.75">
      <c r="H519" s="52"/>
    </row>
    <row r="520" ht="12.75">
      <c r="H520" s="52"/>
    </row>
    <row r="521" ht="12.75">
      <c r="H521" s="52"/>
    </row>
    <row r="522" ht="12.75">
      <c r="H522" s="52"/>
    </row>
    <row r="523" ht="12.75">
      <c r="H523" s="52"/>
    </row>
    <row r="524" ht="12.75">
      <c r="H524" s="52"/>
    </row>
    <row r="525" ht="12.75">
      <c r="H525" s="52"/>
    </row>
    <row r="526" ht="12.75">
      <c r="H526" s="52"/>
    </row>
    <row r="527" ht="12.75">
      <c r="H527" s="52"/>
    </row>
    <row r="528" ht="12.75">
      <c r="H528" s="52"/>
    </row>
    <row r="529" ht="12.75">
      <c r="H529" s="52"/>
    </row>
    <row r="530" ht="12.75">
      <c r="H530" s="52"/>
    </row>
    <row r="531" ht="12.75">
      <c r="H531" s="52"/>
    </row>
    <row r="532" ht="12.75">
      <c r="H532" s="52"/>
    </row>
    <row r="533" ht="12.75">
      <c r="H533" s="52"/>
    </row>
    <row r="534" ht="12.75">
      <c r="H534" s="52"/>
    </row>
    <row r="535" ht="12.75">
      <c r="H535" s="52"/>
    </row>
    <row r="536" ht="12.75">
      <c r="H536" s="52"/>
    </row>
    <row r="537" ht="12.75">
      <c r="H537" s="52"/>
    </row>
    <row r="538" ht="12.75">
      <c r="H538" s="52"/>
    </row>
    <row r="539" ht="12.75">
      <c r="H539" s="52"/>
    </row>
    <row r="540" ht="12.75">
      <c r="H540" s="52"/>
    </row>
    <row r="541" ht="12.75">
      <c r="H541" s="52"/>
    </row>
    <row r="542" ht="12.75">
      <c r="H542" s="52"/>
    </row>
    <row r="543" ht="12.75">
      <c r="H543" s="52"/>
    </row>
    <row r="544" ht="12.75">
      <c r="H544" s="52"/>
    </row>
    <row r="545" ht="12.75">
      <c r="H545" s="52"/>
    </row>
    <row r="546" ht="12.75">
      <c r="H546" s="52"/>
    </row>
    <row r="547" ht="12.75">
      <c r="H547" s="52"/>
    </row>
    <row r="548" ht="12.75">
      <c r="H548" s="52"/>
    </row>
    <row r="549" ht="12.75">
      <c r="H549" s="52"/>
    </row>
    <row r="550" ht="12.75">
      <c r="H550" s="52"/>
    </row>
    <row r="551" ht="12.75">
      <c r="H551" s="52"/>
    </row>
    <row r="552" ht="12.75">
      <c r="H552" s="52"/>
    </row>
    <row r="553" ht="12.75">
      <c r="H553" s="52"/>
    </row>
    <row r="554" ht="12.75">
      <c r="H554" s="52"/>
    </row>
    <row r="555" ht="12.75">
      <c r="H555" s="52"/>
    </row>
    <row r="556" ht="12.75">
      <c r="H556" s="52"/>
    </row>
    <row r="557" ht="12.75">
      <c r="H557" s="52"/>
    </row>
    <row r="558" ht="12.75">
      <c r="H558" s="52"/>
    </row>
    <row r="559" ht="12.75">
      <c r="H559" s="52"/>
    </row>
    <row r="560" ht="12.75">
      <c r="H560" s="52"/>
    </row>
    <row r="561" ht="12.75">
      <c r="H561" s="52"/>
    </row>
    <row r="562" ht="12.75">
      <c r="H562" s="52"/>
    </row>
    <row r="563" ht="12.75">
      <c r="H563" s="52"/>
    </row>
    <row r="564" ht="12.75">
      <c r="H564" s="52"/>
    </row>
    <row r="565" ht="12.75">
      <c r="H565" s="52"/>
    </row>
    <row r="566" ht="12.75">
      <c r="H566" s="52"/>
    </row>
    <row r="567" ht="12.75">
      <c r="H567" s="52"/>
    </row>
    <row r="568" ht="12.75">
      <c r="H568" s="52"/>
    </row>
    <row r="569" ht="12.75">
      <c r="H569" s="52"/>
    </row>
    <row r="570" ht="12.75">
      <c r="H570" s="52"/>
    </row>
    <row r="571" ht="12.75">
      <c r="H571" s="52"/>
    </row>
    <row r="572" ht="12.75">
      <c r="H572" s="52"/>
    </row>
    <row r="573" ht="12.75">
      <c r="H573" s="52"/>
    </row>
    <row r="574" ht="12.75">
      <c r="H574" s="52"/>
    </row>
    <row r="575" ht="12.75">
      <c r="H575" s="52"/>
    </row>
    <row r="576" ht="12.75">
      <c r="H576" s="52"/>
    </row>
    <row r="577" ht="12.75">
      <c r="H577" s="52"/>
    </row>
    <row r="578" ht="12.75">
      <c r="H578" s="52"/>
    </row>
    <row r="579" ht="12.75">
      <c r="H579" s="52"/>
    </row>
    <row r="580" ht="12.75">
      <c r="H580" s="52"/>
    </row>
    <row r="581" ht="12.75">
      <c r="H581" s="52"/>
    </row>
    <row r="582" ht="12.75">
      <c r="H582" s="52"/>
    </row>
    <row r="583" ht="12.75">
      <c r="H583" s="52"/>
    </row>
    <row r="584" ht="12.75">
      <c r="H584" s="52"/>
    </row>
    <row r="585" ht="12.75">
      <c r="H585" s="52"/>
    </row>
    <row r="586" ht="12.75">
      <c r="H586" s="52"/>
    </row>
    <row r="587" ht="12.75">
      <c r="H587" s="52"/>
    </row>
    <row r="588" ht="12.75">
      <c r="H588" s="52"/>
    </row>
    <row r="589" ht="12.75">
      <c r="H589" s="52"/>
    </row>
    <row r="590" ht="12.75">
      <c r="H590" s="52"/>
    </row>
    <row r="591" ht="12.75">
      <c r="H591" s="52"/>
    </row>
    <row r="592" ht="12.75">
      <c r="H592" s="52"/>
    </row>
    <row r="593" ht="12.75">
      <c r="H593" s="52"/>
    </row>
    <row r="594" ht="12.75">
      <c r="H594" s="52"/>
    </row>
    <row r="595" ht="12.75">
      <c r="H595" s="52"/>
    </row>
    <row r="596" ht="12.75">
      <c r="H596" s="52"/>
    </row>
    <row r="597" ht="12.75">
      <c r="H597" s="52"/>
    </row>
    <row r="598" ht="12.75">
      <c r="H598" s="52"/>
    </row>
    <row r="599" ht="12.75">
      <c r="H599" s="52"/>
    </row>
    <row r="600" ht="12.75">
      <c r="H600" s="52"/>
    </row>
    <row r="601" ht="12.75">
      <c r="H601" s="52"/>
    </row>
    <row r="602" ht="12.75">
      <c r="H602" s="52"/>
    </row>
    <row r="603" ht="12.75">
      <c r="H603" s="52"/>
    </row>
    <row r="604" ht="12.75">
      <c r="H604" s="52"/>
    </row>
    <row r="605" ht="12.75">
      <c r="H605" s="52"/>
    </row>
    <row r="606" ht="12.75">
      <c r="H606" s="52"/>
    </row>
    <row r="607" ht="12.75">
      <c r="H607" s="52"/>
    </row>
    <row r="608" ht="12.75">
      <c r="H608" s="52"/>
    </row>
    <row r="609" ht="12.75">
      <c r="H609" s="52"/>
    </row>
    <row r="610" ht="12.75">
      <c r="H610" s="52"/>
    </row>
    <row r="611" ht="12.75">
      <c r="H611" s="52"/>
    </row>
    <row r="612" ht="12.75">
      <c r="H612" s="52"/>
    </row>
    <row r="613" ht="12.75">
      <c r="H613" s="52"/>
    </row>
    <row r="614" ht="12.75">
      <c r="H614" s="52"/>
    </row>
    <row r="615" ht="12.75">
      <c r="H615" s="52"/>
    </row>
    <row r="616" ht="12.75">
      <c r="H616" s="52"/>
    </row>
    <row r="617" ht="12.75">
      <c r="H617" s="52"/>
    </row>
    <row r="618" ht="12.75">
      <c r="H618" s="52"/>
    </row>
    <row r="619" ht="12.75">
      <c r="H619" s="52"/>
    </row>
    <row r="620" ht="12.75">
      <c r="H620" s="52"/>
    </row>
    <row r="621" ht="12.75">
      <c r="H621" s="52"/>
    </row>
    <row r="622" ht="12.75">
      <c r="H622" s="52"/>
    </row>
    <row r="623" ht="12.75">
      <c r="H623" s="52"/>
    </row>
    <row r="624" ht="12.75">
      <c r="H624" s="52"/>
    </row>
    <row r="625" ht="12.75">
      <c r="H625" s="52"/>
    </row>
    <row r="626" ht="12.75">
      <c r="H626" s="52"/>
    </row>
    <row r="627" ht="12.75">
      <c r="H627" s="52"/>
    </row>
    <row r="628" ht="12.75">
      <c r="H628" s="52"/>
    </row>
    <row r="629" ht="12.75">
      <c r="H629" s="52"/>
    </row>
    <row r="630" ht="12.75">
      <c r="H630" s="52"/>
    </row>
    <row r="631" ht="12.75">
      <c r="H631" s="52"/>
    </row>
    <row r="632" ht="12.75">
      <c r="H632" s="52"/>
    </row>
    <row r="633" ht="12.75">
      <c r="H633" s="52"/>
    </row>
    <row r="634" ht="12.75">
      <c r="H634" s="52"/>
    </row>
    <row r="635" ht="12.75">
      <c r="H635" s="52"/>
    </row>
    <row r="636" ht="12.75">
      <c r="H636" s="52"/>
    </row>
    <row r="637" ht="12.75">
      <c r="H637" s="52"/>
    </row>
    <row r="638" ht="12.75">
      <c r="H638" s="52"/>
    </row>
    <row r="639" ht="12.75">
      <c r="H639" s="52"/>
    </row>
    <row r="640" ht="12.75">
      <c r="H640" s="52"/>
    </row>
    <row r="641" ht="12.75">
      <c r="H641" s="52"/>
    </row>
    <row r="642" ht="12.75">
      <c r="H642" s="52"/>
    </row>
    <row r="643" ht="12.75">
      <c r="H643" s="52"/>
    </row>
    <row r="644" ht="12.75">
      <c r="H644" s="52"/>
    </row>
    <row r="645" ht="12.75">
      <c r="H645" s="52"/>
    </row>
    <row r="646" ht="12.75">
      <c r="H646" s="52"/>
    </row>
    <row r="647" ht="12.75">
      <c r="H647" s="52"/>
    </row>
    <row r="648" ht="12.75">
      <c r="H648" s="52"/>
    </row>
    <row r="649" ht="12.75">
      <c r="H649" s="52"/>
    </row>
    <row r="650" ht="12.75">
      <c r="H650" s="52"/>
    </row>
    <row r="651" ht="12.75">
      <c r="H651" s="52"/>
    </row>
    <row r="652" ht="12.75">
      <c r="H652" s="52"/>
    </row>
    <row r="653" ht="12.75">
      <c r="H653" s="52"/>
    </row>
    <row r="654" ht="12.75">
      <c r="H654" s="52"/>
    </row>
    <row r="655" ht="12.75">
      <c r="H655" s="52"/>
    </row>
    <row r="656" ht="12.75">
      <c r="H656" s="52"/>
    </row>
    <row r="657" ht="12.75">
      <c r="H657" s="52"/>
    </row>
    <row r="658" ht="12.75">
      <c r="H658" s="52"/>
    </row>
    <row r="659" ht="12.75">
      <c r="H659" s="52"/>
    </row>
    <row r="660" ht="12.75">
      <c r="H660" s="52"/>
    </row>
    <row r="661" ht="12.75">
      <c r="H661" s="52"/>
    </row>
    <row r="662" ht="12.75">
      <c r="H662" s="52"/>
    </row>
    <row r="663" ht="12.75">
      <c r="H663" s="52"/>
    </row>
    <row r="664" ht="12.75">
      <c r="H664" s="52"/>
    </row>
    <row r="665" ht="12.75">
      <c r="H665" s="52"/>
    </row>
    <row r="666" ht="12.75">
      <c r="H666" s="52"/>
    </row>
    <row r="667" ht="12.75">
      <c r="H667" s="52"/>
    </row>
    <row r="668" ht="12.75">
      <c r="H668" s="52"/>
    </row>
    <row r="669" ht="12.75">
      <c r="H669" s="52"/>
    </row>
    <row r="670" ht="12.75">
      <c r="H670" s="52"/>
    </row>
    <row r="671" ht="12.75">
      <c r="H671" s="52"/>
    </row>
    <row r="672" ht="12.75">
      <c r="H672" s="52"/>
    </row>
    <row r="673" ht="12.75">
      <c r="H673" s="52"/>
    </row>
    <row r="674" ht="12.75">
      <c r="H674" s="52"/>
    </row>
    <row r="675" ht="12.75">
      <c r="H675" s="52"/>
    </row>
    <row r="676" ht="12.75">
      <c r="H676" s="52"/>
    </row>
    <row r="677" ht="12.75">
      <c r="H677" s="52"/>
    </row>
    <row r="678" ht="12.75">
      <c r="H678" s="52"/>
    </row>
    <row r="679" ht="12.75">
      <c r="H679" s="52"/>
    </row>
    <row r="680" ht="12.75">
      <c r="H680" s="52"/>
    </row>
    <row r="681" ht="12.75">
      <c r="H681" s="52"/>
    </row>
    <row r="682" ht="12.75">
      <c r="H682" s="52"/>
    </row>
    <row r="683" ht="12.75">
      <c r="H683" s="52"/>
    </row>
    <row r="684" ht="12.75">
      <c r="H684" s="52"/>
    </row>
    <row r="685" ht="12.75">
      <c r="H685" s="52"/>
    </row>
    <row r="686" ht="12.75">
      <c r="H686" s="52"/>
    </row>
    <row r="687" ht="12.75">
      <c r="H687" s="52"/>
    </row>
    <row r="688" ht="12.75">
      <c r="H688" s="52"/>
    </row>
    <row r="689" ht="12.75">
      <c r="H689" s="52"/>
    </row>
    <row r="690" ht="12.75">
      <c r="H690" s="52"/>
    </row>
    <row r="691" ht="12.75">
      <c r="H691" s="52"/>
    </row>
    <row r="692" ht="12.75">
      <c r="H692" s="52"/>
    </row>
    <row r="693" ht="12.75">
      <c r="H693" s="52"/>
    </row>
    <row r="694" ht="12.75">
      <c r="H694" s="52"/>
    </row>
    <row r="695" ht="12.75">
      <c r="H695" s="52"/>
    </row>
    <row r="696" ht="12.75">
      <c r="H696" s="52"/>
    </row>
    <row r="697" ht="12.75">
      <c r="H697" s="52"/>
    </row>
    <row r="698" ht="12.75">
      <c r="H698" s="52"/>
    </row>
    <row r="699" ht="12.75">
      <c r="H699" s="52"/>
    </row>
    <row r="700" ht="12.75">
      <c r="H700" s="52"/>
    </row>
    <row r="701" ht="12.75">
      <c r="H701" s="52"/>
    </row>
    <row r="702" ht="12.75">
      <c r="H702" s="52"/>
    </row>
    <row r="703" ht="12.75">
      <c r="H703" s="52"/>
    </row>
    <row r="704" ht="12.75">
      <c r="H704" s="52"/>
    </row>
    <row r="705" ht="12.75">
      <c r="H705" s="52"/>
    </row>
    <row r="706" ht="12.75">
      <c r="H706" s="52"/>
    </row>
    <row r="707" ht="12.75">
      <c r="H707" s="52"/>
    </row>
    <row r="708" ht="12.75">
      <c r="H708" s="52"/>
    </row>
    <row r="709" ht="12.75">
      <c r="H709" s="52"/>
    </row>
    <row r="710" ht="12.75">
      <c r="H710" s="52"/>
    </row>
    <row r="711" ht="12.75">
      <c r="H711" s="52"/>
    </row>
    <row r="712" ht="12.75">
      <c r="H712" s="52"/>
    </row>
    <row r="713" ht="12.75">
      <c r="H713" s="52"/>
    </row>
    <row r="714" ht="12.75">
      <c r="H714" s="52"/>
    </row>
    <row r="715" ht="12.75">
      <c r="H715" s="52"/>
    </row>
    <row r="716" ht="12.75">
      <c r="H716" s="52"/>
    </row>
    <row r="717" ht="12.75">
      <c r="H717" s="52"/>
    </row>
    <row r="718" ht="12.75">
      <c r="H718" s="52"/>
    </row>
    <row r="719" ht="12.75">
      <c r="H719" s="52"/>
    </row>
    <row r="720" ht="12.75">
      <c r="H720" s="52"/>
    </row>
    <row r="721" ht="12.75">
      <c r="H721" s="52"/>
    </row>
    <row r="722" ht="12.75">
      <c r="H722" s="52"/>
    </row>
    <row r="723" ht="12.75">
      <c r="H723" s="52"/>
    </row>
    <row r="724" ht="12.75">
      <c r="H724" s="52"/>
    </row>
    <row r="725" ht="12.75">
      <c r="H725" s="52"/>
    </row>
    <row r="726" ht="12.75">
      <c r="H726" s="52"/>
    </row>
    <row r="727" ht="12.75">
      <c r="H727" s="52"/>
    </row>
    <row r="728" ht="12.75">
      <c r="H728" s="52"/>
    </row>
    <row r="729" ht="12.75">
      <c r="H729" s="52"/>
    </row>
    <row r="730" ht="12.75">
      <c r="H730" s="52"/>
    </row>
    <row r="731" ht="12.75">
      <c r="H731" s="52"/>
    </row>
    <row r="732" ht="12.75">
      <c r="H732" s="52"/>
    </row>
    <row r="733" ht="12.75">
      <c r="H733" s="52"/>
    </row>
    <row r="734" ht="12.75">
      <c r="H734" s="52"/>
    </row>
    <row r="735" ht="12.75">
      <c r="H735" s="52"/>
    </row>
    <row r="736" ht="12.75">
      <c r="H736" s="52"/>
    </row>
    <row r="737" ht="12.75">
      <c r="H737" s="52"/>
    </row>
    <row r="738" ht="12.75">
      <c r="H738" s="52"/>
    </row>
    <row r="739" ht="12.75">
      <c r="H739" s="52"/>
    </row>
    <row r="740" ht="12.75">
      <c r="H740" s="52"/>
    </row>
    <row r="741" ht="12.75">
      <c r="H741" s="52"/>
    </row>
    <row r="742" ht="12.75">
      <c r="H742" s="52"/>
    </row>
    <row r="743" ht="12.75">
      <c r="H743" s="52"/>
    </row>
    <row r="744" ht="12.75">
      <c r="H744" s="52"/>
    </row>
    <row r="745" ht="12.75">
      <c r="H745" s="52"/>
    </row>
    <row r="746" ht="12.75">
      <c r="H746" s="52"/>
    </row>
    <row r="747" ht="12.75">
      <c r="H747" s="52"/>
    </row>
    <row r="748" ht="12.75">
      <c r="H748" s="52"/>
    </row>
    <row r="749" ht="12.75">
      <c r="H749" s="52"/>
    </row>
    <row r="750" ht="12.75">
      <c r="H750" s="52"/>
    </row>
    <row r="751" ht="12.75">
      <c r="H751" s="52"/>
    </row>
    <row r="752" ht="12.75">
      <c r="H752" s="52"/>
    </row>
    <row r="753" ht="12.75">
      <c r="H753" s="52"/>
    </row>
    <row r="754" ht="12.75">
      <c r="H754" s="52"/>
    </row>
    <row r="755" ht="12.75">
      <c r="H755" s="52"/>
    </row>
    <row r="756" ht="12.75">
      <c r="H756" s="52"/>
    </row>
    <row r="757" ht="12.75">
      <c r="H757" s="52"/>
    </row>
    <row r="758" ht="12.75">
      <c r="H758" s="52"/>
    </row>
    <row r="759" ht="12.75">
      <c r="H759" s="52"/>
    </row>
    <row r="760" ht="12.75">
      <c r="H760" s="52"/>
    </row>
    <row r="761" ht="12.75">
      <c r="H761" s="52"/>
    </row>
    <row r="762" ht="12.75">
      <c r="H762" s="52"/>
    </row>
    <row r="763" ht="12.75">
      <c r="H763" s="52"/>
    </row>
    <row r="764" ht="12.75">
      <c r="H764" s="52"/>
    </row>
    <row r="765" ht="12.75">
      <c r="H765" s="52"/>
    </row>
    <row r="766" ht="12.75">
      <c r="H766" s="52"/>
    </row>
    <row r="767" ht="12.75">
      <c r="H767" s="52"/>
    </row>
    <row r="768" ht="12.75">
      <c r="H768" s="52"/>
    </row>
    <row r="769" ht="12.75">
      <c r="H769" s="52"/>
    </row>
    <row r="770" ht="12.75">
      <c r="H770" s="52"/>
    </row>
    <row r="771" ht="12.75">
      <c r="H771" s="52"/>
    </row>
    <row r="772" ht="12.75">
      <c r="H772" s="52"/>
    </row>
    <row r="773" ht="12.75">
      <c r="H773" s="52"/>
    </row>
    <row r="774" ht="12.75">
      <c r="H774" s="52"/>
    </row>
    <row r="775" ht="12.75">
      <c r="H775" s="52"/>
    </row>
    <row r="776" ht="12.75">
      <c r="H776" s="52"/>
    </row>
    <row r="777" ht="12.75">
      <c r="H777" s="52"/>
    </row>
    <row r="778" ht="12.75">
      <c r="H778" s="52"/>
    </row>
    <row r="779" ht="12.75">
      <c r="H779" s="52"/>
    </row>
    <row r="780" ht="12.75">
      <c r="H780" s="52"/>
    </row>
    <row r="781" ht="12.75">
      <c r="H781" s="52"/>
    </row>
    <row r="782" ht="12.75">
      <c r="H782" s="52"/>
    </row>
    <row r="783" ht="12.75">
      <c r="H783" s="52"/>
    </row>
    <row r="784" ht="12.75">
      <c r="H784" s="52"/>
    </row>
    <row r="785" ht="12.75">
      <c r="H785" s="52"/>
    </row>
    <row r="786" ht="12.75">
      <c r="H786" s="52"/>
    </row>
    <row r="787" ht="12.75">
      <c r="H787" s="52"/>
    </row>
    <row r="788" ht="12.75">
      <c r="H788" s="52"/>
    </row>
    <row r="789" ht="12.75">
      <c r="H789" s="52"/>
    </row>
    <row r="790" ht="12.75">
      <c r="H790" s="52"/>
    </row>
    <row r="791" ht="12.75">
      <c r="H791" s="52"/>
    </row>
    <row r="792" ht="12.75">
      <c r="H792" s="52"/>
    </row>
    <row r="793" ht="12.75">
      <c r="H793" s="52"/>
    </row>
    <row r="794" ht="12.75">
      <c r="H794" s="52"/>
    </row>
    <row r="795" ht="12.75">
      <c r="H795" s="52"/>
    </row>
    <row r="796" ht="12.75">
      <c r="H796" s="52"/>
    </row>
    <row r="797" ht="12.75">
      <c r="H797" s="52"/>
    </row>
    <row r="798" ht="12.75">
      <c r="H798" s="52"/>
    </row>
    <row r="799" ht="12.75">
      <c r="H799" s="52"/>
    </row>
    <row r="800" ht="12.75">
      <c r="H800" s="52"/>
    </row>
    <row r="801" ht="12.75">
      <c r="H801" s="52"/>
    </row>
    <row r="802" ht="12.75">
      <c r="H802" s="52"/>
    </row>
    <row r="803" ht="12.75">
      <c r="H803" s="52"/>
    </row>
    <row r="804" ht="12.75">
      <c r="H804" s="52"/>
    </row>
    <row r="805" ht="12.75">
      <c r="H805" s="52"/>
    </row>
    <row r="806" ht="12.75">
      <c r="H806" s="52"/>
    </row>
    <row r="807" ht="12.75">
      <c r="H807" s="52"/>
    </row>
    <row r="808" ht="12.75">
      <c r="H808" s="52"/>
    </row>
    <row r="809" ht="12.75">
      <c r="H809" s="52"/>
    </row>
    <row r="810" ht="12.75">
      <c r="H810" s="52"/>
    </row>
    <row r="811" ht="12.75">
      <c r="H811" s="52"/>
    </row>
    <row r="812" ht="12.75">
      <c r="H812" s="52"/>
    </row>
    <row r="813" ht="12.75">
      <c r="H813" s="52"/>
    </row>
    <row r="814" ht="12.75">
      <c r="H814" s="52"/>
    </row>
    <row r="815" ht="12.75">
      <c r="H815" s="52"/>
    </row>
    <row r="816" ht="12.75">
      <c r="H816" s="52"/>
    </row>
    <row r="817" ht="12.75">
      <c r="H817" s="52"/>
    </row>
    <row r="818" ht="12.75">
      <c r="H818" s="52"/>
    </row>
    <row r="819" ht="12.75">
      <c r="H819" s="52"/>
    </row>
    <row r="820" ht="12.75">
      <c r="H820" s="52"/>
    </row>
    <row r="821" ht="12.75">
      <c r="H821" s="52"/>
    </row>
    <row r="822" ht="12.75">
      <c r="H822" s="52"/>
    </row>
    <row r="823" ht="12.75">
      <c r="H823" s="52"/>
    </row>
    <row r="824" ht="12.75">
      <c r="H824" s="52"/>
    </row>
    <row r="825" ht="12.75">
      <c r="H825" s="52"/>
    </row>
    <row r="826" ht="12.75">
      <c r="H826" s="52"/>
    </row>
    <row r="827" ht="12.75">
      <c r="H827" s="52"/>
    </row>
    <row r="828" ht="12.75">
      <c r="H828" s="52"/>
    </row>
    <row r="829" ht="12.75">
      <c r="H829" s="52"/>
    </row>
    <row r="830" ht="12.75">
      <c r="H830" s="52"/>
    </row>
    <row r="831" ht="12.75">
      <c r="H831" s="52"/>
    </row>
    <row r="832" ht="12.75">
      <c r="H832" s="52"/>
    </row>
    <row r="833" ht="12.75">
      <c r="H833" s="52"/>
    </row>
    <row r="834" ht="12.75">
      <c r="H834" s="52"/>
    </row>
    <row r="835" ht="12.75">
      <c r="H835" s="52"/>
    </row>
    <row r="836" ht="12.75">
      <c r="H836" s="52"/>
    </row>
    <row r="837" ht="12.75">
      <c r="H837" s="52"/>
    </row>
    <row r="838" ht="12.75">
      <c r="H838" s="52"/>
    </row>
    <row r="839" ht="12.75">
      <c r="H839" s="52"/>
    </row>
    <row r="840" ht="12.75">
      <c r="H840" s="52"/>
    </row>
    <row r="841" ht="12.75">
      <c r="H841" s="52"/>
    </row>
    <row r="842" ht="12.75">
      <c r="H842" s="52"/>
    </row>
    <row r="843" ht="12.75">
      <c r="H843" s="52"/>
    </row>
    <row r="844" ht="12.75">
      <c r="H844" s="52"/>
    </row>
    <row r="845" ht="12.75">
      <c r="H845" s="52"/>
    </row>
    <row r="846" ht="12.75">
      <c r="H846" s="52"/>
    </row>
    <row r="847" ht="12.75">
      <c r="H847" s="52"/>
    </row>
    <row r="848" ht="12.75">
      <c r="H848" s="52"/>
    </row>
    <row r="849" ht="12.75">
      <c r="H849" s="52"/>
    </row>
    <row r="850" ht="12.75">
      <c r="H850" s="52"/>
    </row>
    <row r="851" ht="12.75">
      <c r="H851" s="52"/>
    </row>
    <row r="852" ht="12.75">
      <c r="H852" s="52"/>
    </row>
    <row r="853" ht="12.75">
      <c r="H853" s="52"/>
    </row>
    <row r="854" ht="12.75">
      <c r="H854" s="52"/>
    </row>
    <row r="855" ht="12.75">
      <c r="H855" s="52"/>
    </row>
    <row r="856" ht="12.75">
      <c r="H856" s="52"/>
    </row>
    <row r="857" ht="12.75">
      <c r="H857" s="52"/>
    </row>
    <row r="858" ht="12.75">
      <c r="H858" s="52"/>
    </row>
    <row r="859" ht="12.75">
      <c r="H859" s="52"/>
    </row>
    <row r="860" ht="12.75">
      <c r="H860" s="52"/>
    </row>
    <row r="861" ht="12.75">
      <c r="H861" s="52"/>
    </row>
    <row r="862" ht="12.75">
      <c r="H862" s="52"/>
    </row>
    <row r="863" ht="12.75">
      <c r="H863" s="52"/>
    </row>
    <row r="864" ht="12.75">
      <c r="H864" s="52"/>
    </row>
    <row r="865" ht="12.75">
      <c r="H865" s="52"/>
    </row>
    <row r="866" ht="12.75">
      <c r="H866" s="52"/>
    </row>
    <row r="867" ht="12.75">
      <c r="H867" s="52"/>
    </row>
    <row r="868" ht="12.75">
      <c r="H868" s="52"/>
    </row>
    <row r="869" ht="12.75">
      <c r="H869" s="52"/>
    </row>
    <row r="870" ht="12.75">
      <c r="H870" s="52"/>
    </row>
    <row r="871" ht="12.75">
      <c r="H871" s="52"/>
    </row>
    <row r="872" ht="12.75">
      <c r="H872" s="52"/>
    </row>
    <row r="873" ht="12.75">
      <c r="H873" s="52"/>
    </row>
    <row r="874" ht="12.75">
      <c r="H874" s="52"/>
    </row>
    <row r="875" ht="12.75">
      <c r="H875" s="52"/>
    </row>
    <row r="876" ht="12.75">
      <c r="H876" s="52"/>
    </row>
    <row r="877" ht="12.75">
      <c r="H877" s="52"/>
    </row>
    <row r="878" ht="12.75">
      <c r="H878" s="52"/>
    </row>
    <row r="879" ht="12.75">
      <c r="H879" s="52"/>
    </row>
    <row r="880" ht="12.75">
      <c r="H880" s="52"/>
    </row>
    <row r="881" ht="12.75">
      <c r="H881" s="52"/>
    </row>
    <row r="882" ht="12.75">
      <c r="H882" s="52"/>
    </row>
    <row r="883" ht="12.75">
      <c r="H883" s="52"/>
    </row>
    <row r="884" ht="12.75">
      <c r="H884" s="52"/>
    </row>
    <row r="885" ht="12.75">
      <c r="H885" s="52"/>
    </row>
    <row r="886" ht="12.75">
      <c r="H886" s="52"/>
    </row>
    <row r="887" ht="12.75">
      <c r="H887" s="52"/>
    </row>
    <row r="888" ht="12.75">
      <c r="H888" s="52"/>
    </row>
    <row r="889" ht="12.75">
      <c r="H889" s="52"/>
    </row>
    <row r="890" ht="12.75">
      <c r="H890" s="52"/>
    </row>
    <row r="891" ht="12.75">
      <c r="H891" s="52"/>
    </row>
    <row r="892" ht="12.75">
      <c r="H892" s="52"/>
    </row>
    <row r="893" ht="12.75">
      <c r="H893" s="52"/>
    </row>
    <row r="894" ht="12.75">
      <c r="H894" s="52"/>
    </row>
    <row r="895" ht="12.75">
      <c r="H895" s="52"/>
    </row>
    <row r="896" ht="12.75">
      <c r="H896" s="52"/>
    </row>
    <row r="897" ht="12.75">
      <c r="H897" s="52"/>
    </row>
    <row r="898" ht="12.75">
      <c r="H898" s="52"/>
    </row>
    <row r="899" ht="12.75">
      <c r="H899" s="52"/>
    </row>
    <row r="900" ht="12.75">
      <c r="H900" s="52"/>
    </row>
    <row r="901" ht="12.75">
      <c r="H901" s="52"/>
    </row>
    <row r="902" ht="12.75">
      <c r="H902" s="52"/>
    </row>
    <row r="903" ht="12.75">
      <c r="H903" s="52"/>
    </row>
    <row r="904" ht="12.75">
      <c r="H904" s="52"/>
    </row>
    <row r="905" ht="12.75">
      <c r="H905" s="52"/>
    </row>
    <row r="906" ht="12.75">
      <c r="H906" s="52"/>
    </row>
    <row r="907" ht="12.75">
      <c r="H907" s="52"/>
    </row>
    <row r="908" ht="12.75">
      <c r="H908" s="52"/>
    </row>
    <row r="909" ht="12.75">
      <c r="H909" s="52"/>
    </row>
    <row r="910" ht="12.75">
      <c r="H910" s="52"/>
    </row>
    <row r="911" ht="12.75">
      <c r="H911" s="52"/>
    </row>
    <row r="912" ht="12.75">
      <c r="H912" s="52"/>
    </row>
    <row r="913" ht="12.75">
      <c r="H913" s="52"/>
    </row>
    <row r="914" ht="12.75">
      <c r="H914" s="52"/>
    </row>
    <row r="915" ht="12.75">
      <c r="H915" s="52"/>
    </row>
    <row r="916" ht="12.75">
      <c r="H916" s="52"/>
    </row>
    <row r="917" ht="12.75">
      <c r="H917" s="52"/>
    </row>
    <row r="918" ht="12.75">
      <c r="H918" s="52"/>
    </row>
    <row r="919" ht="12.75">
      <c r="H919" s="52"/>
    </row>
    <row r="920" ht="12.75">
      <c r="H920" s="52"/>
    </row>
    <row r="921" ht="12.75">
      <c r="H921" s="52"/>
    </row>
    <row r="922" ht="12.75">
      <c r="H922" s="52"/>
    </row>
    <row r="923" ht="12.75">
      <c r="H923" s="52"/>
    </row>
    <row r="924" ht="12.75">
      <c r="H924" s="52"/>
    </row>
    <row r="925" ht="12.75">
      <c r="H925" s="52"/>
    </row>
    <row r="926" ht="12.75">
      <c r="H926" s="52"/>
    </row>
    <row r="927" ht="12.75">
      <c r="H927" s="52"/>
    </row>
    <row r="928" ht="12.75">
      <c r="H928" s="52"/>
    </row>
    <row r="929" ht="12.75">
      <c r="H929" s="52"/>
    </row>
    <row r="930" ht="12.75">
      <c r="H930" s="52"/>
    </row>
    <row r="931" ht="12.75">
      <c r="H931" s="52"/>
    </row>
    <row r="932" ht="12.75">
      <c r="H932" s="52"/>
    </row>
    <row r="933" ht="12.75">
      <c r="H933" s="52"/>
    </row>
    <row r="934" ht="12.75">
      <c r="H934" s="52"/>
    </row>
    <row r="935" ht="12.75">
      <c r="H935" s="52"/>
    </row>
    <row r="936" ht="12.75">
      <c r="H936" s="52"/>
    </row>
    <row r="937" ht="12.75">
      <c r="H937" s="52"/>
    </row>
    <row r="938" ht="12.75">
      <c r="H938" s="52"/>
    </row>
    <row r="939" ht="12.75">
      <c r="H939" s="52"/>
    </row>
    <row r="940" ht="12.75">
      <c r="H940" s="52"/>
    </row>
    <row r="941" ht="12.75">
      <c r="H941" s="52"/>
    </row>
    <row r="942" ht="12.75">
      <c r="H942" s="52"/>
    </row>
    <row r="943" ht="12.75">
      <c r="H943" s="52"/>
    </row>
    <row r="944" ht="12.75">
      <c r="H944" s="52"/>
    </row>
    <row r="945" ht="12.75">
      <c r="H945" s="52"/>
    </row>
    <row r="946" ht="12.75">
      <c r="H946" s="52"/>
    </row>
    <row r="947" ht="12.75">
      <c r="H947" s="52"/>
    </row>
    <row r="948" ht="12.75">
      <c r="H948" s="52"/>
    </row>
    <row r="949" ht="12.75">
      <c r="H949" s="52"/>
    </row>
    <row r="950" ht="12.75">
      <c r="H950" s="52"/>
    </row>
    <row r="951" ht="12.75">
      <c r="H951" s="52"/>
    </row>
    <row r="952" ht="12.75">
      <c r="H952" s="52"/>
    </row>
    <row r="953" ht="12.75">
      <c r="H953" s="52"/>
    </row>
    <row r="954" ht="12.75">
      <c r="H954" s="52"/>
    </row>
    <row r="955" ht="12.75">
      <c r="H955" s="52"/>
    </row>
    <row r="956" ht="12.75">
      <c r="H956" s="52"/>
    </row>
    <row r="957" ht="12.75">
      <c r="H957" s="52"/>
    </row>
    <row r="958" ht="12.75">
      <c r="H958" s="52"/>
    </row>
    <row r="959" ht="12.75">
      <c r="H959" s="52"/>
    </row>
    <row r="960" ht="12.75">
      <c r="H960" s="52"/>
    </row>
    <row r="961" ht="12.75">
      <c r="H961" s="52"/>
    </row>
    <row r="962" ht="12.75">
      <c r="H962" s="52"/>
    </row>
    <row r="963" ht="12.75">
      <c r="H963" s="52"/>
    </row>
    <row r="964" ht="12.75">
      <c r="H964" s="52"/>
    </row>
    <row r="965" ht="12.75">
      <c r="H965" s="52"/>
    </row>
    <row r="966" ht="12.75">
      <c r="H966" s="52"/>
    </row>
    <row r="967" ht="12.75">
      <c r="H967" s="52"/>
    </row>
    <row r="968" ht="12.75">
      <c r="H968" s="52"/>
    </row>
    <row r="969" ht="12.75">
      <c r="H969" s="52"/>
    </row>
    <row r="970" ht="12.75">
      <c r="H970" s="52"/>
    </row>
    <row r="971" ht="12.75">
      <c r="H971" s="52"/>
    </row>
    <row r="972" ht="12.75">
      <c r="H972" s="52"/>
    </row>
    <row r="973" ht="12.75">
      <c r="H973" s="52"/>
    </row>
    <row r="974" ht="12.75">
      <c r="H974" s="52"/>
    </row>
    <row r="975" ht="12.75">
      <c r="H975" s="52"/>
    </row>
    <row r="976" ht="12.75">
      <c r="H976" s="52"/>
    </row>
    <row r="977" ht="12.75">
      <c r="H977" s="52"/>
    </row>
    <row r="978" ht="12.75">
      <c r="H978" s="52"/>
    </row>
    <row r="979" ht="12.75">
      <c r="H979" s="52"/>
    </row>
    <row r="980" ht="12.75">
      <c r="H980" s="52"/>
    </row>
    <row r="981" ht="12.75">
      <c r="H981" s="52"/>
    </row>
    <row r="982" ht="12.75">
      <c r="H982" s="52"/>
    </row>
    <row r="983" ht="12.75">
      <c r="H983" s="52"/>
    </row>
    <row r="984" ht="12.75">
      <c r="H984" s="52"/>
    </row>
    <row r="985" ht="12.75">
      <c r="H985" s="52"/>
    </row>
    <row r="986" ht="12.75">
      <c r="H986" s="52"/>
    </row>
    <row r="987" ht="12.75">
      <c r="H987" s="52"/>
    </row>
    <row r="988" ht="12.75">
      <c r="H988" s="52"/>
    </row>
    <row r="989" ht="12.75">
      <c r="H989" s="52"/>
    </row>
    <row r="990" ht="12.75">
      <c r="H990" s="52"/>
    </row>
    <row r="991" ht="12.75">
      <c r="H991" s="52"/>
    </row>
    <row r="992" ht="12.75">
      <c r="H992" s="52"/>
    </row>
    <row r="993" ht="12.75">
      <c r="H993" s="52"/>
    </row>
    <row r="994" ht="12.75">
      <c r="H994" s="52"/>
    </row>
    <row r="995" ht="12.75">
      <c r="H995" s="52"/>
    </row>
    <row r="996" ht="12.75">
      <c r="H996" s="52"/>
    </row>
    <row r="997" ht="12.75">
      <c r="H997" s="52"/>
    </row>
    <row r="998" ht="12.75">
      <c r="H998" s="52"/>
    </row>
    <row r="999" ht="12.75">
      <c r="H999" s="52"/>
    </row>
    <row r="1000" ht="12.75">
      <c r="H1000" s="52"/>
    </row>
    <row r="1001" ht="12.75">
      <c r="H1001" s="52"/>
    </row>
    <row r="1002" ht="12.75">
      <c r="H1002" s="52"/>
    </row>
    <row r="1003" ht="12.75">
      <c r="H1003" s="52"/>
    </row>
    <row r="1004" ht="12.75">
      <c r="H1004" s="52"/>
    </row>
    <row r="1005" ht="12.75">
      <c r="H1005" s="52"/>
    </row>
    <row r="1006" ht="12.75">
      <c r="H1006" s="52"/>
    </row>
    <row r="1007" ht="12.75">
      <c r="H1007" s="52"/>
    </row>
    <row r="1008" ht="12.75">
      <c r="H1008" s="52"/>
    </row>
    <row r="1009" ht="12.75">
      <c r="H1009" s="52"/>
    </row>
    <row r="1010" ht="12.75">
      <c r="H1010" s="52"/>
    </row>
    <row r="1011" ht="12.75">
      <c r="H1011" s="52"/>
    </row>
    <row r="1012" ht="12.75">
      <c r="H1012" s="52"/>
    </row>
    <row r="1013" ht="12.75">
      <c r="H1013" s="52"/>
    </row>
    <row r="1014" ht="12.75">
      <c r="H1014" s="52"/>
    </row>
    <row r="1015" ht="12.75">
      <c r="H1015" s="52"/>
    </row>
    <row r="1016" ht="12.75">
      <c r="H1016" s="52"/>
    </row>
    <row r="1017" ht="12.75">
      <c r="H1017" s="52"/>
    </row>
    <row r="1018" ht="12.75">
      <c r="H1018" s="52"/>
    </row>
    <row r="1019" ht="12.75">
      <c r="H1019" s="52"/>
    </row>
    <row r="1020" ht="12.75">
      <c r="H1020" s="52"/>
    </row>
    <row r="1021" ht="12.75">
      <c r="H1021" s="52"/>
    </row>
    <row r="1022" ht="12.75">
      <c r="H1022" s="52"/>
    </row>
    <row r="1023" ht="12.75">
      <c r="H1023" s="52"/>
    </row>
    <row r="1024" ht="12.75">
      <c r="H1024" s="52"/>
    </row>
    <row r="1025" ht="12.75">
      <c r="H1025" s="52"/>
    </row>
    <row r="1026" ht="12.75">
      <c r="H1026" s="52"/>
    </row>
    <row r="1027" ht="12.75">
      <c r="H1027" s="52"/>
    </row>
    <row r="1028" ht="12.75">
      <c r="H1028" s="52"/>
    </row>
    <row r="1029" ht="12.75">
      <c r="H1029" s="52"/>
    </row>
    <row r="1030" ht="12.75">
      <c r="H1030" s="52"/>
    </row>
    <row r="1031" ht="12.75">
      <c r="H1031" s="52"/>
    </row>
    <row r="1032" ht="12.75">
      <c r="H1032" s="52"/>
    </row>
    <row r="1033" ht="12.75">
      <c r="H1033" s="52"/>
    </row>
    <row r="1034" ht="12.75">
      <c r="H1034" s="52"/>
    </row>
    <row r="1035" ht="12.75">
      <c r="H1035" s="52"/>
    </row>
    <row r="1036" ht="12.75">
      <c r="H1036" s="52"/>
    </row>
    <row r="1037" ht="12.75">
      <c r="H1037" s="52"/>
    </row>
    <row r="1038" ht="12.75">
      <c r="H1038" s="52"/>
    </row>
    <row r="1039" ht="12.75">
      <c r="H1039" s="52"/>
    </row>
    <row r="1040" ht="12.75">
      <c r="H1040" s="52"/>
    </row>
    <row r="1041" ht="12.75">
      <c r="H1041" s="52"/>
    </row>
    <row r="1042" ht="12.75">
      <c r="H1042" s="52"/>
    </row>
    <row r="1043" ht="12.75">
      <c r="H1043" s="52"/>
    </row>
    <row r="1044" ht="12.75">
      <c r="H1044" s="52"/>
    </row>
    <row r="1045" ht="12.75">
      <c r="H1045" s="52"/>
    </row>
    <row r="1046" ht="12.75">
      <c r="H1046" s="52"/>
    </row>
    <row r="1047" ht="12.75">
      <c r="H1047" s="52"/>
    </row>
    <row r="1048" ht="12.75">
      <c r="H1048" s="52"/>
    </row>
    <row r="1049" ht="12.75">
      <c r="H1049" s="52"/>
    </row>
    <row r="1050" ht="12.75">
      <c r="H1050" s="52"/>
    </row>
    <row r="1051" ht="12.75">
      <c r="H1051" s="52"/>
    </row>
    <row r="1052" ht="12.75">
      <c r="H1052" s="52"/>
    </row>
    <row r="1053" ht="12.75">
      <c r="H1053" s="52"/>
    </row>
    <row r="1054" ht="12.75">
      <c r="H1054" s="52"/>
    </row>
    <row r="1055" ht="12.75">
      <c r="H1055" s="52"/>
    </row>
    <row r="1056" ht="12.75">
      <c r="H1056" s="52"/>
    </row>
    <row r="1057" ht="12.75">
      <c r="H1057" s="52"/>
    </row>
    <row r="1058" ht="12.75">
      <c r="H1058" s="52"/>
    </row>
    <row r="1059" ht="12.75">
      <c r="H1059" s="52"/>
    </row>
    <row r="1060" ht="12.75">
      <c r="H1060" s="52"/>
    </row>
    <row r="1061" ht="12.75">
      <c r="H1061" s="52"/>
    </row>
    <row r="1062" ht="12.75">
      <c r="H1062" s="52"/>
    </row>
    <row r="1063" ht="12.75">
      <c r="H1063" s="52"/>
    </row>
    <row r="1064" ht="12.75">
      <c r="H1064" s="52"/>
    </row>
    <row r="1065" ht="12.75">
      <c r="H1065" s="52"/>
    </row>
    <row r="1066" ht="12.75">
      <c r="H1066" s="52"/>
    </row>
    <row r="1067" ht="12.75">
      <c r="H1067" s="52"/>
    </row>
    <row r="1068" ht="12.75">
      <c r="H1068" s="52"/>
    </row>
    <row r="1069" ht="12.75">
      <c r="H1069" s="52"/>
    </row>
    <row r="1070" ht="12.75">
      <c r="H1070" s="52"/>
    </row>
    <row r="1071" ht="12.75">
      <c r="H1071" s="52"/>
    </row>
    <row r="1072" ht="12.75">
      <c r="H1072" s="52"/>
    </row>
    <row r="1073" ht="12.75">
      <c r="H1073" s="52"/>
    </row>
    <row r="1074" ht="12.75">
      <c r="H1074" s="52"/>
    </row>
    <row r="1075" ht="12.75">
      <c r="H1075" s="52"/>
    </row>
    <row r="1076" ht="12.75">
      <c r="H1076" s="52"/>
    </row>
    <row r="1077" ht="12.75">
      <c r="H1077" s="52"/>
    </row>
    <row r="1078" ht="12.75">
      <c r="H1078" s="52"/>
    </row>
    <row r="1079" ht="12.75">
      <c r="H1079" s="52"/>
    </row>
    <row r="1080" ht="12.75">
      <c r="H1080" s="52"/>
    </row>
    <row r="1081" ht="12.75">
      <c r="H1081" s="52"/>
    </row>
    <row r="1082" ht="12.75">
      <c r="H1082" s="52"/>
    </row>
    <row r="1083" ht="12.75">
      <c r="H1083" s="52"/>
    </row>
    <row r="1084" ht="12.75">
      <c r="H1084" s="52"/>
    </row>
    <row r="1085" ht="12.75">
      <c r="H1085" s="52"/>
    </row>
    <row r="1086" ht="12.75">
      <c r="H1086" s="52"/>
    </row>
    <row r="1087" ht="12.75">
      <c r="H1087" s="52"/>
    </row>
    <row r="1088" ht="12.75">
      <c r="H1088" s="52"/>
    </row>
    <row r="1089" ht="12.75">
      <c r="H1089" s="52"/>
    </row>
    <row r="1090" ht="12.75">
      <c r="H1090" s="52"/>
    </row>
    <row r="1091" ht="12.75">
      <c r="H1091" s="52"/>
    </row>
    <row r="1092" ht="12.75">
      <c r="H1092" s="52"/>
    </row>
    <row r="1093" ht="12.75">
      <c r="H1093" s="52"/>
    </row>
    <row r="1094" ht="12.75">
      <c r="H1094" s="52"/>
    </row>
    <row r="1095" ht="12.75">
      <c r="H1095" s="52"/>
    </row>
    <row r="1096" ht="12.75">
      <c r="H1096" s="52"/>
    </row>
    <row r="1097" ht="12.75">
      <c r="H1097" s="52"/>
    </row>
    <row r="1098" ht="12.75">
      <c r="H1098" s="52"/>
    </row>
    <row r="1099" ht="12.75">
      <c r="H1099" s="52"/>
    </row>
    <row r="1100" ht="12.75">
      <c r="H1100" s="52"/>
    </row>
    <row r="1101" ht="12.75">
      <c r="H1101" s="52"/>
    </row>
    <row r="1102" ht="12.75">
      <c r="H1102" s="52"/>
    </row>
    <row r="1103" ht="12.75">
      <c r="H1103" s="52"/>
    </row>
    <row r="1104" ht="12.75">
      <c r="H1104" s="52"/>
    </row>
    <row r="1105" ht="12.75">
      <c r="H1105" s="52"/>
    </row>
    <row r="1106" ht="12.75">
      <c r="H1106" s="52"/>
    </row>
    <row r="1107" ht="12.75">
      <c r="H1107" s="52"/>
    </row>
    <row r="1108" ht="12.75">
      <c r="H1108" s="52"/>
    </row>
    <row r="1109" ht="12.75">
      <c r="H1109" s="52"/>
    </row>
    <row r="1110" ht="12.75">
      <c r="H1110" s="52"/>
    </row>
    <row r="1111" ht="12.75">
      <c r="H1111" s="52"/>
    </row>
    <row r="1112" ht="12.75">
      <c r="H1112" s="52"/>
    </row>
    <row r="1113" ht="12.75">
      <c r="H1113" s="52"/>
    </row>
    <row r="1114" ht="12.75">
      <c r="H1114" s="52"/>
    </row>
    <row r="1115" ht="12.75">
      <c r="H1115" s="52"/>
    </row>
    <row r="1116" ht="12.75">
      <c r="H1116" s="52"/>
    </row>
    <row r="1117" ht="12.75">
      <c r="H1117" s="52"/>
    </row>
    <row r="1118" ht="12.75">
      <c r="H1118" s="52"/>
    </row>
    <row r="1119" ht="12.75">
      <c r="H1119" s="52"/>
    </row>
    <row r="1120" ht="12.75">
      <c r="H1120" s="52"/>
    </row>
    <row r="1121" ht="12.75">
      <c r="H1121" s="52"/>
    </row>
    <row r="1122" ht="12.75">
      <c r="H1122" s="52"/>
    </row>
    <row r="1123" ht="12.75">
      <c r="H1123" s="52"/>
    </row>
    <row r="1124" ht="12.75">
      <c r="H1124" s="52"/>
    </row>
    <row r="1125" ht="12.75">
      <c r="H1125" s="52"/>
    </row>
    <row r="1126" ht="12.75">
      <c r="H1126" s="52"/>
    </row>
    <row r="1127" ht="12.75">
      <c r="H1127" s="52"/>
    </row>
    <row r="1128" ht="12.75">
      <c r="H1128" s="52"/>
    </row>
    <row r="1129" ht="12.75">
      <c r="H1129" s="52"/>
    </row>
    <row r="1130" ht="12.75">
      <c r="H1130" s="52"/>
    </row>
    <row r="1131" ht="12.75">
      <c r="H1131" s="52"/>
    </row>
    <row r="1132" ht="12.75">
      <c r="H1132" s="52"/>
    </row>
    <row r="1133" ht="12.75">
      <c r="H1133" s="52"/>
    </row>
    <row r="1134" ht="12.75">
      <c r="H1134" s="52"/>
    </row>
    <row r="1135" ht="12.75">
      <c r="H1135" s="52"/>
    </row>
    <row r="1136" ht="12.75">
      <c r="H1136" s="52"/>
    </row>
    <row r="1137" ht="12.75">
      <c r="H1137" s="52"/>
    </row>
    <row r="1138" ht="12.75">
      <c r="H1138" s="52"/>
    </row>
    <row r="1139" ht="12.75">
      <c r="H1139" s="52"/>
    </row>
    <row r="1140" ht="12.75">
      <c r="H1140" s="52"/>
    </row>
    <row r="1141" ht="12.75">
      <c r="H1141" s="52"/>
    </row>
    <row r="1142" ht="12.75">
      <c r="H1142" s="52"/>
    </row>
    <row r="1143" ht="12.75">
      <c r="H1143" s="52"/>
    </row>
    <row r="1144" ht="12.75">
      <c r="H1144" s="52"/>
    </row>
    <row r="1145" ht="12.75">
      <c r="H1145" s="52"/>
    </row>
    <row r="1146" ht="12.75">
      <c r="H1146" s="52"/>
    </row>
    <row r="1147" ht="12.75">
      <c r="H1147" s="52"/>
    </row>
    <row r="1148" ht="12.75">
      <c r="H1148" s="52"/>
    </row>
    <row r="1149" ht="12.75">
      <c r="H1149" s="52"/>
    </row>
    <row r="1150" ht="12.75">
      <c r="H1150" s="52"/>
    </row>
    <row r="1151" ht="12.75">
      <c r="H1151" s="52"/>
    </row>
    <row r="1152" ht="12.75">
      <c r="H1152" s="52"/>
    </row>
    <row r="1153" ht="12.75">
      <c r="H1153" s="52"/>
    </row>
    <row r="1154" ht="12.75">
      <c r="H1154" s="52"/>
    </row>
    <row r="1155" ht="12.75">
      <c r="H1155" s="52"/>
    </row>
    <row r="1156" ht="12.75">
      <c r="H1156" s="52"/>
    </row>
    <row r="1157" ht="12.75">
      <c r="H1157" s="52"/>
    </row>
    <row r="1158" ht="12.75">
      <c r="H1158" s="52"/>
    </row>
    <row r="1159" ht="12.75">
      <c r="H1159" s="52"/>
    </row>
    <row r="1160" ht="12.75">
      <c r="H1160" s="52"/>
    </row>
    <row r="1161" ht="12.75">
      <c r="H1161" s="52"/>
    </row>
    <row r="1162" ht="12.75">
      <c r="H1162" s="52"/>
    </row>
    <row r="1163" ht="12.75">
      <c r="H1163" s="52"/>
    </row>
    <row r="1164" ht="12.75">
      <c r="H1164" s="52"/>
    </row>
    <row r="1165" ht="12.75">
      <c r="H1165" s="52"/>
    </row>
    <row r="1166" ht="12.75">
      <c r="H1166" s="52"/>
    </row>
    <row r="1167" ht="12.75">
      <c r="H1167" s="52"/>
    </row>
    <row r="1168" ht="12.75">
      <c r="H1168" s="52"/>
    </row>
    <row r="1169" ht="12.75">
      <c r="H1169" s="52"/>
    </row>
    <row r="1170" ht="12.75">
      <c r="H1170" s="52"/>
    </row>
    <row r="1171" ht="12.75">
      <c r="H1171" s="52"/>
    </row>
    <row r="1172" ht="12.75">
      <c r="H1172" s="52"/>
    </row>
    <row r="1173" ht="12.75">
      <c r="H1173" s="52"/>
    </row>
    <row r="1174" ht="12.75">
      <c r="H1174" s="52"/>
    </row>
    <row r="1175" ht="12.75">
      <c r="H1175" s="52"/>
    </row>
    <row r="1176" ht="12.75">
      <c r="H1176" s="52"/>
    </row>
    <row r="1177" ht="12.75">
      <c r="H1177" s="52"/>
    </row>
    <row r="1178" ht="12.75">
      <c r="H1178" s="52"/>
    </row>
    <row r="1179" ht="12.75">
      <c r="H1179" s="52"/>
    </row>
    <row r="1180" ht="12.75">
      <c r="H1180" s="52"/>
    </row>
    <row r="1181" ht="12.75">
      <c r="H1181" s="52"/>
    </row>
    <row r="1182" ht="12.75">
      <c r="H1182" s="52"/>
    </row>
    <row r="1183" ht="12.75">
      <c r="H1183" s="52"/>
    </row>
    <row r="1184" ht="12.75">
      <c r="H1184" s="52"/>
    </row>
    <row r="1185" ht="12.75">
      <c r="H1185" s="52"/>
    </row>
    <row r="1186" ht="12.75">
      <c r="H1186" s="52"/>
    </row>
    <row r="1187" ht="12.75">
      <c r="H1187" s="52"/>
    </row>
    <row r="1188" ht="12.75">
      <c r="H1188" s="52"/>
    </row>
    <row r="1189" ht="12.75">
      <c r="H1189" s="52"/>
    </row>
    <row r="1190" ht="12.75">
      <c r="H1190" s="52"/>
    </row>
    <row r="1191" ht="12.75">
      <c r="H1191" s="52"/>
    </row>
    <row r="1192" ht="12.75">
      <c r="H1192" s="52"/>
    </row>
    <row r="1193" ht="12.75">
      <c r="H1193" s="52"/>
    </row>
    <row r="1194" ht="12.75">
      <c r="H1194" s="52"/>
    </row>
    <row r="1195" ht="12.75">
      <c r="H1195" s="52"/>
    </row>
    <row r="1196" ht="12.75">
      <c r="H1196" s="52"/>
    </row>
    <row r="1197" ht="12.75">
      <c r="H1197" s="52"/>
    </row>
    <row r="1198" ht="12.75">
      <c r="H1198" s="52"/>
    </row>
    <row r="1199" ht="12.75">
      <c r="H1199" s="52"/>
    </row>
    <row r="1200" ht="12.75">
      <c r="H1200" s="52"/>
    </row>
    <row r="1201" ht="12.75">
      <c r="H1201" s="52"/>
    </row>
    <row r="1202" ht="12.75">
      <c r="H1202" s="52"/>
    </row>
    <row r="1203" ht="12.75">
      <c r="H1203" s="52"/>
    </row>
    <row r="1204" ht="12.75">
      <c r="H1204" s="52"/>
    </row>
    <row r="1205" ht="12.75">
      <c r="H1205" s="52"/>
    </row>
    <row r="1206" ht="12.75">
      <c r="H1206" s="52"/>
    </row>
    <row r="1207" ht="12.75">
      <c r="H1207" s="52"/>
    </row>
    <row r="1208" ht="12.75">
      <c r="H1208" s="52"/>
    </row>
    <row r="1209" ht="12.75">
      <c r="H1209" s="52"/>
    </row>
    <row r="1210" ht="12.75">
      <c r="H1210" s="52"/>
    </row>
    <row r="1211" ht="12.75">
      <c r="H1211" s="52"/>
    </row>
    <row r="1212" ht="12.75">
      <c r="H1212" s="52"/>
    </row>
    <row r="1213" ht="12.75">
      <c r="H1213" s="52"/>
    </row>
    <row r="1214" ht="12.75">
      <c r="H1214" s="52"/>
    </row>
    <row r="1215" ht="12.75">
      <c r="H1215" s="52"/>
    </row>
    <row r="1216" ht="12.75">
      <c r="H1216" s="52"/>
    </row>
    <row r="1217" ht="12.75">
      <c r="H1217" s="52"/>
    </row>
    <row r="1218" ht="12.75">
      <c r="H1218" s="52"/>
    </row>
    <row r="1219" ht="12.75">
      <c r="H1219" s="52"/>
    </row>
    <row r="1220" ht="12.75">
      <c r="H1220" s="52"/>
    </row>
    <row r="1221" ht="12.75">
      <c r="H1221" s="52"/>
    </row>
    <row r="1222" ht="12.75">
      <c r="H1222" s="52"/>
    </row>
    <row r="1223" ht="12.75">
      <c r="H1223" s="52"/>
    </row>
    <row r="1224" ht="12.75">
      <c r="H1224" s="52"/>
    </row>
    <row r="1225" ht="12.75">
      <c r="H1225" s="52"/>
    </row>
    <row r="1226" ht="12.75">
      <c r="H1226" s="52"/>
    </row>
    <row r="1227" ht="12.75">
      <c r="H1227" s="52"/>
    </row>
    <row r="1228" ht="12.75">
      <c r="H1228" s="52"/>
    </row>
    <row r="1229" ht="12.75">
      <c r="H1229" s="52"/>
    </row>
    <row r="1230" ht="12.75">
      <c r="H1230" s="52"/>
    </row>
    <row r="1231" ht="12.75">
      <c r="H1231" s="52"/>
    </row>
    <row r="1232" ht="12.75">
      <c r="H1232" s="52"/>
    </row>
    <row r="1233" ht="12.75">
      <c r="H1233" s="52"/>
    </row>
    <row r="1234" ht="12.75">
      <c r="H1234" s="52"/>
    </row>
    <row r="1235" ht="12.75">
      <c r="H1235" s="52"/>
    </row>
    <row r="1236" ht="12.75">
      <c r="H1236" s="52"/>
    </row>
    <row r="1237" ht="12.75">
      <c r="H1237" s="52"/>
    </row>
    <row r="1238" ht="12.75">
      <c r="H1238" s="52"/>
    </row>
    <row r="1239" ht="12.75">
      <c r="H1239" s="52"/>
    </row>
    <row r="1240" ht="12.75">
      <c r="H1240" s="52"/>
    </row>
    <row r="1241" ht="12.75">
      <c r="H1241" s="52"/>
    </row>
    <row r="1242" ht="12.75">
      <c r="H1242" s="52"/>
    </row>
    <row r="1243" ht="12.75">
      <c r="H1243" s="52"/>
    </row>
    <row r="1244" ht="12.75">
      <c r="H1244" s="52"/>
    </row>
    <row r="1245" ht="12.75">
      <c r="H1245" s="52"/>
    </row>
    <row r="1246" ht="12.75">
      <c r="H1246" s="52"/>
    </row>
    <row r="1247" ht="12.75">
      <c r="H1247" s="52"/>
    </row>
    <row r="1248" ht="12.75">
      <c r="H1248" s="52"/>
    </row>
    <row r="1249" ht="12.75">
      <c r="H1249" s="52"/>
    </row>
    <row r="1250" ht="12.75">
      <c r="H1250" s="52"/>
    </row>
    <row r="1251" ht="12.75">
      <c r="H1251" s="52"/>
    </row>
    <row r="1252" ht="12.75">
      <c r="H1252" s="52"/>
    </row>
    <row r="1253" ht="12.75">
      <c r="H1253" s="52"/>
    </row>
    <row r="1254" ht="12.75">
      <c r="H1254" s="52"/>
    </row>
    <row r="1255" ht="12.75">
      <c r="H1255" s="52"/>
    </row>
    <row r="1256" ht="12.75">
      <c r="H1256" s="52"/>
    </row>
    <row r="1257" ht="12.75">
      <c r="H1257" s="52"/>
    </row>
    <row r="1258" ht="12.75">
      <c r="H1258" s="52"/>
    </row>
    <row r="1259" ht="12.75">
      <c r="H1259" s="52"/>
    </row>
    <row r="1260" ht="12.75">
      <c r="H1260" s="52"/>
    </row>
    <row r="1261" ht="12.75">
      <c r="H1261" s="52"/>
    </row>
    <row r="1262" ht="12.75">
      <c r="H1262" s="52"/>
    </row>
    <row r="1263" ht="12.75">
      <c r="H1263" s="52"/>
    </row>
    <row r="1264" ht="12.75">
      <c r="H1264" s="52"/>
    </row>
    <row r="1265" ht="12.75">
      <c r="H1265" s="52"/>
    </row>
    <row r="1266" ht="12.75">
      <c r="H1266" s="52"/>
    </row>
    <row r="1267" ht="12.75">
      <c r="H1267" s="52"/>
    </row>
    <row r="1268" ht="12.75">
      <c r="H1268" s="52"/>
    </row>
    <row r="1269" ht="12.75">
      <c r="H1269" s="52"/>
    </row>
    <row r="1270" ht="12.75">
      <c r="H1270" s="52"/>
    </row>
    <row r="1271" ht="12.75">
      <c r="H1271" s="52"/>
    </row>
    <row r="1272" ht="12.75">
      <c r="H1272" s="52"/>
    </row>
    <row r="1273" ht="12.75">
      <c r="H1273" s="52"/>
    </row>
    <row r="1274" ht="12.75">
      <c r="H1274" s="52"/>
    </row>
    <row r="1275" ht="12.75">
      <c r="H1275" s="52"/>
    </row>
    <row r="1276" ht="12.75">
      <c r="H1276" s="52"/>
    </row>
    <row r="1277" ht="12.75">
      <c r="H1277" s="52"/>
    </row>
    <row r="1278" ht="12.75">
      <c r="H1278" s="52"/>
    </row>
    <row r="1279" ht="12.75">
      <c r="H1279" s="52"/>
    </row>
    <row r="1280" ht="12.75">
      <c r="H1280" s="52"/>
    </row>
    <row r="1281" ht="12.75">
      <c r="H1281" s="52"/>
    </row>
    <row r="1282" ht="12.75">
      <c r="H1282" s="52"/>
    </row>
    <row r="1283" ht="12.75">
      <c r="H1283" s="52"/>
    </row>
    <row r="1284" ht="12.75">
      <c r="H1284" s="52"/>
    </row>
    <row r="1285" ht="12.75">
      <c r="H1285" s="52"/>
    </row>
    <row r="1286" ht="12.75">
      <c r="H1286" s="52"/>
    </row>
    <row r="1287" ht="12.75">
      <c r="H1287" s="52"/>
    </row>
    <row r="1288" ht="12.75">
      <c r="H1288" s="52"/>
    </row>
    <row r="1289" ht="12.75">
      <c r="H1289" s="52"/>
    </row>
    <row r="1290" ht="12.75">
      <c r="H1290" s="52"/>
    </row>
    <row r="1291" ht="12.75">
      <c r="H1291" s="52"/>
    </row>
    <row r="1292" ht="12.75">
      <c r="H1292" s="52"/>
    </row>
    <row r="1293" ht="12.75">
      <c r="H1293" s="52"/>
    </row>
    <row r="1294" ht="12.75">
      <c r="H1294" s="52"/>
    </row>
    <row r="1295" ht="12.75">
      <c r="H1295" s="52"/>
    </row>
    <row r="1296" ht="12.75">
      <c r="H1296" s="52"/>
    </row>
    <row r="1297" ht="12.75">
      <c r="H1297" s="52"/>
    </row>
    <row r="1298" ht="12.75">
      <c r="H1298" s="52"/>
    </row>
    <row r="1299" ht="12.75">
      <c r="H1299" s="52"/>
    </row>
    <row r="1300" ht="12.75">
      <c r="H1300" s="52"/>
    </row>
    <row r="1301" ht="12.75">
      <c r="H1301" s="52"/>
    </row>
    <row r="1302" ht="12.75">
      <c r="H1302" s="52"/>
    </row>
    <row r="1303" ht="12.75">
      <c r="H1303" s="52"/>
    </row>
    <row r="1304" ht="12.75">
      <c r="H1304" s="52"/>
    </row>
    <row r="1305" ht="12.75">
      <c r="H1305" s="52"/>
    </row>
    <row r="1306" ht="12.75">
      <c r="H1306" s="52"/>
    </row>
    <row r="1307" ht="12.75">
      <c r="H1307" s="52"/>
    </row>
    <row r="1308" ht="12.75">
      <c r="H1308" s="52"/>
    </row>
    <row r="1309" ht="12.75">
      <c r="H1309" s="52"/>
    </row>
    <row r="1310" ht="12.75">
      <c r="H1310" s="52"/>
    </row>
    <row r="1311" ht="12.75">
      <c r="H1311" s="52"/>
    </row>
    <row r="1312" ht="12.75">
      <c r="H1312" s="52"/>
    </row>
    <row r="1313" ht="12.75">
      <c r="H1313" s="52"/>
    </row>
    <row r="1314" ht="12.75">
      <c r="H1314" s="52"/>
    </row>
    <row r="1315" ht="12.75">
      <c r="H1315" s="52"/>
    </row>
    <row r="1316" ht="12.75">
      <c r="H1316" s="52"/>
    </row>
    <row r="1317" ht="12.75">
      <c r="H1317" s="52"/>
    </row>
    <row r="1318" ht="12.75">
      <c r="H1318" s="52"/>
    </row>
    <row r="1319" ht="12.75">
      <c r="H1319" s="52"/>
    </row>
    <row r="1320" ht="12.75">
      <c r="H1320" s="52"/>
    </row>
    <row r="1321" ht="12.75">
      <c r="H1321" s="52"/>
    </row>
    <row r="1322" ht="12.75">
      <c r="H1322" s="52"/>
    </row>
    <row r="1323" ht="12.75">
      <c r="H1323" s="52"/>
    </row>
    <row r="1324" ht="12.75">
      <c r="H1324" s="52"/>
    </row>
    <row r="1325" ht="12.75">
      <c r="H1325" s="52"/>
    </row>
    <row r="1326" ht="12.75">
      <c r="H1326" s="52"/>
    </row>
    <row r="1327" ht="12.75">
      <c r="H1327" s="52"/>
    </row>
    <row r="1328" ht="12.75">
      <c r="H1328" s="52"/>
    </row>
    <row r="1329" ht="12.75">
      <c r="H1329" s="52"/>
    </row>
    <row r="1330" ht="12.75">
      <c r="H1330" s="52"/>
    </row>
    <row r="1331" ht="12.75">
      <c r="H1331" s="52"/>
    </row>
    <row r="1332" ht="12.75">
      <c r="H1332" s="52"/>
    </row>
    <row r="1333" ht="12.75">
      <c r="H1333" s="52"/>
    </row>
    <row r="1334" ht="12.75">
      <c r="H1334" s="52"/>
    </row>
    <row r="1335" ht="12.75">
      <c r="H1335" s="52"/>
    </row>
    <row r="1336" ht="12.75">
      <c r="H1336" s="52"/>
    </row>
    <row r="1337" ht="12.75">
      <c r="H1337" s="52"/>
    </row>
    <row r="1338" ht="12.75">
      <c r="H1338" s="52"/>
    </row>
    <row r="1339" ht="12.75">
      <c r="H1339" s="52"/>
    </row>
    <row r="1340" ht="12.75">
      <c r="H1340" s="52"/>
    </row>
    <row r="1341" ht="12.75">
      <c r="H1341" s="52"/>
    </row>
    <row r="1342" ht="12.75">
      <c r="H1342" s="52"/>
    </row>
    <row r="1343" ht="12.75">
      <c r="H1343" s="52"/>
    </row>
    <row r="1344" ht="12.75">
      <c r="H1344" s="52"/>
    </row>
    <row r="1345" ht="12.75">
      <c r="H1345" s="52"/>
    </row>
    <row r="1346" ht="12.75">
      <c r="H1346" s="52"/>
    </row>
    <row r="1347" ht="12.75">
      <c r="H1347" s="52"/>
    </row>
    <row r="1348" ht="12.75">
      <c r="H1348" s="52"/>
    </row>
    <row r="1349" ht="12.75">
      <c r="H1349" s="52"/>
    </row>
    <row r="1350" ht="12.75">
      <c r="H1350" s="52"/>
    </row>
    <row r="1351" ht="12.75">
      <c r="H1351" s="52"/>
    </row>
    <row r="1352" ht="12.75">
      <c r="H1352" s="52"/>
    </row>
    <row r="1353" ht="12.75">
      <c r="H1353" s="52"/>
    </row>
    <row r="1354" ht="12.75">
      <c r="H1354" s="52"/>
    </row>
    <row r="1355" ht="12.75">
      <c r="H1355" s="52"/>
    </row>
    <row r="1356" ht="12.75">
      <c r="H1356" s="52"/>
    </row>
    <row r="1357" ht="12.75">
      <c r="H1357" s="52"/>
    </row>
    <row r="1358" ht="12.75">
      <c r="H1358" s="52"/>
    </row>
    <row r="1359" ht="12.75">
      <c r="H1359" s="52"/>
    </row>
    <row r="1360" ht="12.75">
      <c r="H1360" s="52"/>
    </row>
    <row r="1361" ht="12.75">
      <c r="H1361" s="52"/>
    </row>
    <row r="1362" ht="12.75">
      <c r="H1362" s="52"/>
    </row>
    <row r="1363" ht="12.75">
      <c r="H1363" s="52"/>
    </row>
    <row r="1364" ht="12.75">
      <c r="H1364" s="52"/>
    </row>
    <row r="1365" ht="12.75">
      <c r="H1365" s="52"/>
    </row>
    <row r="1366" ht="12.75">
      <c r="H1366" s="52"/>
    </row>
    <row r="1367" ht="12.75">
      <c r="H1367" s="52"/>
    </row>
    <row r="1368" ht="12.75">
      <c r="H1368" s="52"/>
    </row>
    <row r="1369" ht="12.75">
      <c r="H1369" s="52"/>
    </row>
    <row r="1370" ht="12.75">
      <c r="H1370" s="52"/>
    </row>
    <row r="1371" ht="12.75">
      <c r="H1371" s="52"/>
    </row>
    <row r="1372" ht="12.75">
      <c r="H1372" s="52"/>
    </row>
    <row r="1373" ht="12.75">
      <c r="H1373" s="52"/>
    </row>
    <row r="1374" ht="12.75">
      <c r="H1374" s="52"/>
    </row>
    <row r="1375" ht="12.75">
      <c r="H1375" s="52"/>
    </row>
    <row r="1376" ht="12.75">
      <c r="H1376" s="52"/>
    </row>
    <row r="1377" ht="12.75">
      <c r="H1377" s="52"/>
    </row>
    <row r="1378" ht="12.75">
      <c r="H1378" s="52"/>
    </row>
    <row r="1379" ht="12.75">
      <c r="H1379" s="52"/>
    </row>
    <row r="1380" ht="12.75">
      <c r="H1380" s="52"/>
    </row>
    <row r="1381" ht="12.75">
      <c r="H1381" s="52"/>
    </row>
    <row r="1382" ht="12.75">
      <c r="H1382" s="52"/>
    </row>
    <row r="1383" ht="12.75">
      <c r="H1383" s="52"/>
    </row>
    <row r="1384" ht="12.75">
      <c r="H1384" s="52"/>
    </row>
    <row r="1385" ht="12.75">
      <c r="H1385" s="52"/>
    </row>
    <row r="1386" ht="12.75">
      <c r="H1386" s="52"/>
    </row>
    <row r="1387" ht="12.75">
      <c r="H1387" s="52"/>
    </row>
    <row r="1388" ht="12.75">
      <c r="H1388" s="52"/>
    </row>
    <row r="1389" ht="12.75">
      <c r="H1389" s="52"/>
    </row>
    <row r="1390" ht="12.75">
      <c r="H1390" s="52"/>
    </row>
    <row r="1391" ht="12.75">
      <c r="H1391" s="52"/>
    </row>
    <row r="1392" ht="12.75">
      <c r="H1392" s="52"/>
    </row>
    <row r="1393" ht="12.75">
      <c r="H1393" s="52"/>
    </row>
    <row r="1394" ht="12.75">
      <c r="H1394" s="52"/>
    </row>
    <row r="1395" ht="12.75">
      <c r="H1395" s="52"/>
    </row>
    <row r="1396" ht="12.75">
      <c r="H1396" s="52"/>
    </row>
    <row r="1397" ht="12.75">
      <c r="H1397" s="52"/>
    </row>
    <row r="1398" ht="12.75">
      <c r="H1398" s="52"/>
    </row>
    <row r="1399" ht="12.75">
      <c r="H1399" s="52"/>
    </row>
    <row r="1400" ht="12.75">
      <c r="H1400" s="52"/>
    </row>
    <row r="1401" ht="12.75">
      <c r="H1401" s="52"/>
    </row>
    <row r="1402" ht="12.75">
      <c r="H1402" s="52"/>
    </row>
    <row r="1403" ht="12.75">
      <c r="H1403" s="52"/>
    </row>
    <row r="1404" ht="12.75">
      <c r="H1404" s="52"/>
    </row>
    <row r="1405" ht="12.75">
      <c r="H1405" s="52"/>
    </row>
    <row r="1406" ht="12.75">
      <c r="H1406" s="52"/>
    </row>
    <row r="1407" ht="12.75">
      <c r="H1407" s="52"/>
    </row>
    <row r="1408" ht="12.75">
      <c r="H1408" s="52"/>
    </row>
    <row r="1409" ht="12.75">
      <c r="H1409" s="52"/>
    </row>
    <row r="1410" ht="12.75">
      <c r="H1410" s="52"/>
    </row>
    <row r="1411" ht="12.75">
      <c r="H1411" s="52"/>
    </row>
    <row r="1412" ht="12.75">
      <c r="H1412" s="52"/>
    </row>
    <row r="1413" ht="12.75">
      <c r="H1413" s="52"/>
    </row>
    <row r="1414" ht="12.75">
      <c r="H1414" s="52"/>
    </row>
    <row r="1415" ht="12.75">
      <c r="H1415" s="52"/>
    </row>
    <row r="1416" ht="12.75">
      <c r="H1416" s="52"/>
    </row>
    <row r="1417" ht="12.75">
      <c r="H1417" s="52"/>
    </row>
    <row r="1418" ht="12.75">
      <c r="H1418" s="52"/>
    </row>
    <row r="1419" ht="12.75">
      <c r="H1419" s="52"/>
    </row>
    <row r="1420" ht="12.75">
      <c r="H1420" s="52"/>
    </row>
    <row r="1421" ht="12.75">
      <c r="H1421" s="52"/>
    </row>
    <row r="1422" ht="12.75">
      <c r="H1422" s="52"/>
    </row>
    <row r="1423" ht="12.75">
      <c r="H1423" s="52"/>
    </row>
    <row r="1424" ht="12.75">
      <c r="H1424" s="52"/>
    </row>
    <row r="1425" ht="12.75">
      <c r="H1425" s="52"/>
    </row>
    <row r="1426" ht="12.75">
      <c r="H1426" s="52"/>
    </row>
    <row r="1427" ht="12.75">
      <c r="H1427" s="52"/>
    </row>
    <row r="1428" ht="12.75">
      <c r="H1428" s="52"/>
    </row>
    <row r="1429" ht="12.75">
      <c r="H1429" s="52"/>
    </row>
    <row r="1430" ht="12.75">
      <c r="H1430" s="52"/>
    </row>
    <row r="1431" ht="12.75">
      <c r="H1431" s="52"/>
    </row>
    <row r="1432" ht="12.75">
      <c r="H1432" s="52"/>
    </row>
    <row r="1433" ht="12.75">
      <c r="H1433" s="52"/>
    </row>
    <row r="1434" ht="12.75">
      <c r="H1434" s="52"/>
    </row>
    <row r="1435" ht="12.75">
      <c r="H1435" s="52"/>
    </row>
    <row r="1436" ht="12.75">
      <c r="H1436" s="52"/>
    </row>
    <row r="1437" ht="12.75">
      <c r="H1437" s="52"/>
    </row>
    <row r="1438" ht="12.75">
      <c r="H1438" s="52"/>
    </row>
    <row r="1439" ht="12.75">
      <c r="H1439" s="52"/>
    </row>
    <row r="1440" ht="12.75">
      <c r="H1440" s="52"/>
    </row>
    <row r="1441" ht="12.75">
      <c r="H1441" s="52"/>
    </row>
    <row r="1442" ht="12.75">
      <c r="H1442" s="52"/>
    </row>
    <row r="1443" ht="12.75">
      <c r="H1443" s="52"/>
    </row>
    <row r="1444" ht="12.75">
      <c r="H1444" s="52"/>
    </row>
    <row r="1445" ht="12.75">
      <c r="H1445" s="52"/>
    </row>
    <row r="1446" ht="12.75">
      <c r="H1446" s="52"/>
    </row>
    <row r="1447" ht="12.75">
      <c r="H1447" s="52"/>
    </row>
    <row r="1448" ht="12.75">
      <c r="H1448" s="52"/>
    </row>
    <row r="1449" ht="12.75">
      <c r="H1449" s="52"/>
    </row>
    <row r="1450" ht="12.75">
      <c r="H1450" s="52"/>
    </row>
    <row r="1451" ht="12.75">
      <c r="H1451" s="52"/>
    </row>
    <row r="1452" ht="12.75">
      <c r="H1452" s="52"/>
    </row>
    <row r="1453" ht="12.75">
      <c r="H1453" s="52"/>
    </row>
    <row r="1454" ht="12.75">
      <c r="H1454" s="52"/>
    </row>
    <row r="1455" ht="12.75">
      <c r="H1455" s="52"/>
    </row>
    <row r="1456" ht="12.75">
      <c r="H1456" s="52"/>
    </row>
    <row r="1457" ht="12.75">
      <c r="H1457" s="52"/>
    </row>
    <row r="1458" ht="12.75">
      <c r="H1458" s="52"/>
    </row>
    <row r="1459" ht="12.75">
      <c r="H1459" s="52"/>
    </row>
    <row r="1460" ht="12.75">
      <c r="H1460" s="52"/>
    </row>
    <row r="1461" ht="12.75">
      <c r="H1461" s="52"/>
    </row>
    <row r="1462" ht="12.75">
      <c r="H1462" s="52"/>
    </row>
    <row r="1463" ht="12.75">
      <c r="H1463" s="52"/>
    </row>
    <row r="1464" ht="12.75">
      <c r="H1464" s="52"/>
    </row>
    <row r="1465" ht="12.75">
      <c r="H1465" s="52"/>
    </row>
    <row r="1466" ht="12.75">
      <c r="H1466" s="52"/>
    </row>
    <row r="1467" ht="12.75">
      <c r="H1467" s="52"/>
    </row>
    <row r="1468" ht="12.75">
      <c r="H1468" s="52"/>
    </row>
    <row r="1469" ht="12.75">
      <c r="H1469" s="52"/>
    </row>
    <row r="1470" ht="12.75">
      <c r="H1470" s="52"/>
    </row>
    <row r="1471" ht="12.75">
      <c r="H1471" s="52"/>
    </row>
    <row r="1472" ht="12.75">
      <c r="H1472" s="52"/>
    </row>
    <row r="1473" ht="12.75">
      <c r="H1473" s="52"/>
    </row>
    <row r="1474" ht="12.75">
      <c r="H1474" s="52"/>
    </row>
    <row r="1475" ht="12.75">
      <c r="H1475" s="52"/>
    </row>
    <row r="1476" ht="12.75">
      <c r="H1476" s="52"/>
    </row>
    <row r="1477" ht="12.75">
      <c r="H1477" s="52"/>
    </row>
    <row r="1478" ht="12.75">
      <c r="H1478" s="52"/>
    </row>
    <row r="1479" ht="12.75">
      <c r="H1479" s="52"/>
    </row>
    <row r="1480" ht="12.75">
      <c r="H1480" s="52"/>
    </row>
    <row r="1481" ht="12.75">
      <c r="H1481" s="52"/>
    </row>
    <row r="1482" ht="12.75">
      <c r="H1482" s="52"/>
    </row>
    <row r="1483" ht="12.75">
      <c r="H1483" s="52"/>
    </row>
    <row r="1484" ht="12.75">
      <c r="H1484" s="52"/>
    </row>
    <row r="1485" ht="12.75">
      <c r="H1485" s="52"/>
    </row>
    <row r="1486" ht="12.75">
      <c r="H1486" s="52"/>
    </row>
    <row r="1487" ht="12.75">
      <c r="H1487" s="52"/>
    </row>
    <row r="1488" ht="12.75">
      <c r="H1488" s="52"/>
    </row>
    <row r="1489" ht="12.75">
      <c r="H1489" s="52"/>
    </row>
    <row r="1490" ht="12.75">
      <c r="H1490" s="52"/>
    </row>
    <row r="1491" ht="12.75">
      <c r="H1491" s="52"/>
    </row>
    <row r="1492" ht="12.75">
      <c r="H1492" s="52"/>
    </row>
    <row r="1493" ht="12.75">
      <c r="H1493" s="52"/>
    </row>
    <row r="1494" ht="12.75">
      <c r="H1494" s="52"/>
    </row>
    <row r="1495" ht="12.75">
      <c r="H1495" s="52"/>
    </row>
    <row r="1496" ht="12.75">
      <c r="H1496" s="52"/>
    </row>
    <row r="1497" ht="12.75">
      <c r="H1497" s="52"/>
    </row>
    <row r="1498" ht="12.75">
      <c r="H1498" s="52"/>
    </row>
    <row r="1499" ht="12.75">
      <c r="H1499" s="52"/>
    </row>
    <row r="1500" ht="12.75">
      <c r="H1500" s="52"/>
    </row>
    <row r="1501" ht="12.75">
      <c r="H1501" s="52"/>
    </row>
    <row r="1502" ht="12.75">
      <c r="H1502" s="52"/>
    </row>
    <row r="1503" ht="12.75">
      <c r="H1503" s="52"/>
    </row>
    <row r="1504" ht="12.75">
      <c r="H1504" s="52"/>
    </row>
    <row r="1505" ht="12.75">
      <c r="H1505" s="52"/>
    </row>
    <row r="1506" ht="12.75">
      <c r="H1506" s="52"/>
    </row>
    <row r="1507" ht="12.75">
      <c r="H1507" s="52"/>
    </row>
    <row r="1508" ht="12.75">
      <c r="H1508" s="52"/>
    </row>
    <row r="1509" ht="12.75">
      <c r="H1509" s="52"/>
    </row>
    <row r="1510" ht="12.75">
      <c r="H1510" s="52"/>
    </row>
    <row r="1511" ht="12.75">
      <c r="H1511" s="52"/>
    </row>
    <row r="1512" ht="12.75">
      <c r="H1512" s="52"/>
    </row>
    <row r="1513" ht="12.75">
      <c r="H1513" s="52"/>
    </row>
    <row r="1514" ht="12.75">
      <c r="H1514" s="52"/>
    </row>
    <row r="1515" ht="12.75">
      <c r="H1515" s="52"/>
    </row>
    <row r="1516" ht="12.75">
      <c r="H1516" s="52"/>
    </row>
    <row r="1517" ht="12.75">
      <c r="H1517" s="52"/>
    </row>
    <row r="1518" ht="12.75">
      <c r="H1518" s="52"/>
    </row>
    <row r="1519" ht="12.75">
      <c r="H1519" s="52"/>
    </row>
    <row r="1520" ht="12.75">
      <c r="H1520" s="52"/>
    </row>
    <row r="1521" ht="12.75">
      <c r="H1521" s="52"/>
    </row>
    <row r="1522" ht="12.75">
      <c r="H1522" s="52"/>
    </row>
    <row r="1523" ht="12.75">
      <c r="H1523" s="52"/>
    </row>
    <row r="1524" ht="12.75">
      <c r="H1524" s="52"/>
    </row>
    <row r="1525" ht="12.75">
      <c r="H1525" s="52"/>
    </row>
    <row r="1526" ht="12.75">
      <c r="H1526" s="52"/>
    </row>
    <row r="1527" ht="12.75">
      <c r="H1527" s="52"/>
    </row>
    <row r="1528" ht="12.75">
      <c r="H1528" s="52"/>
    </row>
    <row r="1529" ht="12.75">
      <c r="H1529" s="52"/>
    </row>
    <row r="1530" ht="12.75">
      <c r="H1530" s="52"/>
    </row>
    <row r="1531" ht="12.75">
      <c r="H1531" s="52"/>
    </row>
    <row r="1532" ht="12.75">
      <c r="H1532" s="52"/>
    </row>
    <row r="1533" ht="12.75">
      <c r="H1533" s="52"/>
    </row>
    <row r="1534" ht="12.75">
      <c r="H1534" s="52"/>
    </row>
    <row r="1535" ht="12.75">
      <c r="H1535" s="52"/>
    </row>
    <row r="1536" ht="12.75">
      <c r="H1536" s="52"/>
    </row>
    <row r="1537" ht="12.75">
      <c r="H1537" s="52"/>
    </row>
    <row r="1538" ht="12.75">
      <c r="H1538" s="52"/>
    </row>
    <row r="1539" ht="12.75">
      <c r="H1539" s="52"/>
    </row>
    <row r="1540" ht="12.75">
      <c r="H1540" s="52"/>
    </row>
    <row r="1541" ht="12.75">
      <c r="H1541" s="52"/>
    </row>
    <row r="1542" ht="12.75">
      <c r="H1542" s="52"/>
    </row>
    <row r="1543" ht="12.75">
      <c r="H1543" s="52"/>
    </row>
    <row r="1544" ht="12.75">
      <c r="H1544" s="52"/>
    </row>
    <row r="1545" ht="12.75">
      <c r="H1545" s="52"/>
    </row>
    <row r="1546" ht="12.75">
      <c r="H1546" s="52"/>
    </row>
    <row r="1547" ht="12.75">
      <c r="H1547" s="52"/>
    </row>
    <row r="1548" ht="12.75">
      <c r="H1548" s="52"/>
    </row>
    <row r="1549" ht="12.75">
      <c r="H1549" s="52"/>
    </row>
    <row r="1550" ht="12.75">
      <c r="H1550" s="52"/>
    </row>
    <row r="1551" ht="12.75">
      <c r="H1551" s="52"/>
    </row>
    <row r="1552" ht="12.75">
      <c r="H1552" s="52"/>
    </row>
    <row r="1553" ht="12.75">
      <c r="H1553" s="52"/>
    </row>
    <row r="1554" ht="12.75">
      <c r="H1554" s="52"/>
    </row>
    <row r="1555" ht="12.75">
      <c r="H1555" s="52"/>
    </row>
    <row r="1556" ht="12.75">
      <c r="H1556" s="52"/>
    </row>
    <row r="1557" ht="12.75">
      <c r="H1557" s="52"/>
    </row>
    <row r="1558" ht="12.75">
      <c r="H1558" s="52"/>
    </row>
    <row r="1559" ht="12.75">
      <c r="H1559" s="52"/>
    </row>
    <row r="1560" ht="12.75">
      <c r="H1560" s="52"/>
    </row>
    <row r="1561" ht="12.75">
      <c r="H1561" s="52"/>
    </row>
    <row r="1562" ht="12.75">
      <c r="H1562" s="52"/>
    </row>
    <row r="1563" ht="12.75">
      <c r="H1563" s="52"/>
    </row>
    <row r="1564" ht="12.75">
      <c r="H1564" s="52"/>
    </row>
    <row r="1565" ht="12.75">
      <c r="H1565" s="52"/>
    </row>
    <row r="1566" ht="12.75">
      <c r="H1566" s="52"/>
    </row>
    <row r="1567" ht="12.75">
      <c r="H1567" s="52"/>
    </row>
    <row r="1568" ht="12.75">
      <c r="H1568" s="52"/>
    </row>
    <row r="1569" ht="12.75">
      <c r="H1569" s="52"/>
    </row>
    <row r="1570" ht="12.75">
      <c r="H1570" s="52"/>
    </row>
    <row r="1571" ht="12.75">
      <c r="H1571" s="52"/>
    </row>
    <row r="1572" ht="12.75">
      <c r="H1572" s="52"/>
    </row>
    <row r="1573" ht="12.75">
      <c r="H1573" s="52"/>
    </row>
    <row r="1574" ht="12.75">
      <c r="H1574" s="52"/>
    </row>
    <row r="1575" ht="12.75">
      <c r="H1575" s="52"/>
    </row>
    <row r="1576" ht="12.75">
      <c r="H1576" s="52"/>
    </row>
    <row r="1577" ht="12.75">
      <c r="H1577" s="52"/>
    </row>
    <row r="1578" ht="12.75">
      <c r="H1578" s="52"/>
    </row>
    <row r="1579" ht="12.75">
      <c r="H1579" s="52"/>
    </row>
    <row r="1580" ht="12.75">
      <c r="H1580" s="52"/>
    </row>
    <row r="1581" ht="12.75">
      <c r="H1581" s="52"/>
    </row>
    <row r="1582" ht="12.75">
      <c r="H1582" s="52"/>
    </row>
    <row r="1583" ht="12.75">
      <c r="H1583" s="52"/>
    </row>
    <row r="1584" ht="12.75">
      <c r="H1584" s="52"/>
    </row>
    <row r="1585" ht="12.75">
      <c r="H1585" s="52"/>
    </row>
    <row r="1586" ht="12.75">
      <c r="H1586" s="52"/>
    </row>
    <row r="1587" ht="12.75">
      <c r="H1587" s="52"/>
    </row>
    <row r="1588" ht="12.75">
      <c r="H1588" s="52"/>
    </row>
    <row r="1589" ht="12.75">
      <c r="H1589" s="52"/>
    </row>
    <row r="1590" ht="12.75">
      <c r="H1590" s="52"/>
    </row>
    <row r="1591" ht="12.75">
      <c r="H1591" s="52"/>
    </row>
    <row r="1592" ht="12.75">
      <c r="H1592" s="52"/>
    </row>
    <row r="1593" ht="12.75">
      <c r="H1593" s="52"/>
    </row>
    <row r="1594" ht="12.75">
      <c r="H1594" s="52"/>
    </row>
    <row r="1595" ht="12.75">
      <c r="H1595" s="52"/>
    </row>
    <row r="1596" ht="12.75">
      <c r="H1596" s="52"/>
    </row>
    <row r="1597" ht="12.75">
      <c r="H1597" s="52"/>
    </row>
    <row r="1598" ht="12.75">
      <c r="H1598" s="52"/>
    </row>
    <row r="1599" ht="12.75">
      <c r="H1599" s="52"/>
    </row>
    <row r="1600" ht="12.75">
      <c r="H1600" s="52"/>
    </row>
    <row r="1601" ht="12.75">
      <c r="H1601" s="52"/>
    </row>
    <row r="1602" ht="12.75">
      <c r="H1602" s="52"/>
    </row>
    <row r="1603" ht="12.75">
      <c r="H1603" s="52"/>
    </row>
    <row r="1604" ht="12.75">
      <c r="H1604" s="52"/>
    </row>
    <row r="1605" ht="12.75">
      <c r="H1605" s="52"/>
    </row>
    <row r="1606" ht="12.75">
      <c r="H1606" s="52"/>
    </row>
    <row r="1607" ht="12.75">
      <c r="H1607" s="52"/>
    </row>
    <row r="1608" ht="12.75">
      <c r="H1608" s="52"/>
    </row>
    <row r="1609" ht="12.75">
      <c r="H1609" s="52"/>
    </row>
    <row r="1610" ht="12.75">
      <c r="H1610" s="52"/>
    </row>
    <row r="1611" ht="12.75">
      <c r="H1611" s="52"/>
    </row>
    <row r="1612" ht="12.75">
      <c r="H1612" s="52"/>
    </row>
    <row r="1613" ht="12.75">
      <c r="H1613" s="52"/>
    </row>
    <row r="1614" ht="12.75">
      <c r="H1614" s="52"/>
    </row>
    <row r="1615" ht="12.75">
      <c r="H1615" s="52"/>
    </row>
    <row r="1616" ht="12.75">
      <c r="H1616" s="52"/>
    </row>
    <row r="1617" ht="12.75">
      <c r="H1617" s="52"/>
    </row>
    <row r="1618" ht="12.75">
      <c r="H1618" s="52"/>
    </row>
    <row r="1619" ht="12.75">
      <c r="H1619" s="52"/>
    </row>
    <row r="1620" ht="12.75">
      <c r="H1620" s="52"/>
    </row>
    <row r="1621" ht="12.75">
      <c r="H1621" s="52"/>
    </row>
    <row r="1622" ht="12.75">
      <c r="H1622" s="52"/>
    </row>
    <row r="1623" ht="12.75">
      <c r="H1623" s="52"/>
    </row>
    <row r="1624" ht="12.75">
      <c r="H1624" s="52"/>
    </row>
    <row r="1625" ht="12.75">
      <c r="H1625" s="52"/>
    </row>
    <row r="1626" ht="12.75">
      <c r="H1626" s="52"/>
    </row>
    <row r="1627" ht="12.75">
      <c r="H1627" s="52"/>
    </row>
    <row r="1628" ht="12.75">
      <c r="H1628" s="52"/>
    </row>
    <row r="1629" ht="12.75">
      <c r="H1629" s="52"/>
    </row>
    <row r="1630" ht="12.75">
      <c r="H1630" s="52"/>
    </row>
    <row r="1631" ht="12.75">
      <c r="H1631" s="52"/>
    </row>
    <row r="1632" ht="12.75">
      <c r="H1632" s="52"/>
    </row>
    <row r="1633" ht="12.75">
      <c r="H1633" s="52"/>
    </row>
    <row r="1634" ht="12.75">
      <c r="H1634" s="52"/>
    </row>
    <row r="1635" ht="12.75">
      <c r="H1635" s="52"/>
    </row>
    <row r="1636" ht="12.75">
      <c r="H1636" s="52"/>
    </row>
    <row r="1637" ht="12.75">
      <c r="H1637" s="52"/>
    </row>
    <row r="1638" ht="12.75">
      <c r="H1638" s="52"/>
    </row>
    <row r="1639" ht="12.75">
      <c r="H1639" s="52"/>
    </row>
    <row r="1640" ht="12.75">
      <c r="H1640" s="52"/>
    </row>
    <row r="1641" ht="12.75">
      <c r="H1641" s="52"/>
    </row>
    <row r="1642" ht="12.75">
      <c r="H1642" s="52"/>
    </row>
    <row r="1643" ht="12.75">
      <c r="H1643" s="52"/>
    </row>
    <row r="1644" ht="12.75">
      <c r="H1644" s="52"/>
    </row>
    <row r="1645" ht="12.75">
      <c r="H1645" s="52"/>
    </row>
    <row r="1646" ht="12.75">
      <c r="H1646" s="52"/>
    </row>
    <row r="1647" ht="12.75">
      <c r="H1647" s="52"/>
    </row>
    <row r="1648" ht="12.75">
      <c r="H1648" s="52"/>
    </row>
    <row r="1649" ht="12.75">
      <c r="H1649" s="52"/>
    </row>
    <row r="1650" ht="12.75">
      <c r="H1650" s="52"/>
    </row>
    <row r="1651" ht="12.75">
      <c r="H1651" s="52"/>
    </row>
    <row r="1652" ht="12.75">
      <c r="H1652" s="52"/>
    </row>
    <row r="1653" ht="12.75">
      <c r="H1653" s="52"/>
    </row>
    <row r="1654" ht="12.75">
      <c r="H1654" s="52"/>
    </row>
    <row r="1655" ht="12.75">
      <c r="H1655" s="52"/>
    </row>
    <row r="1656" ht="12.75">
      <c r="H1656" s="52"/>
    </row>
    <row r="1657" ht="12.75">
      <c r="H1657" s="52"/>
    </row>
    <row r="1658" ht="12.75">
      <c r="H1658" s="52"/>
    </row>
    <row r="1659" ht="12.75">
      <c r="H1659" s="52"/>
    </row>
    <row r="1660" ht="12.75">
      <c r="H1660" s="52"/>
    </row>
    <row r="1661" ht="12.75">
      <c r="H1661" s="52"/>
    </row>
    <row r="1662" ht="12.75">
      <c r="H1662" s="52"/>
    </row>
    <row r="1663" ht="12.75">
      <c r="H1663" s="52"/>
    </row>
    <row r="1664" ht="12.75">
      <c r="H1664" s="52"/>
    </row>
    <row r="1665" ht="12.75">
      <c r="H1665" s="52"/>
    </row>
    <row r="1666" ht="12.75">
      <c r="H1666" s="52"/>
    </row>
    <row r="1667" ht="12.75">
      <c r="H1667" s="52"/>
    </row>
    <row r="1668" ht="12.75">
      <c r="H1668" s="52"/>
    </row>
    <row r="1669" ht="12.75">
      <c r="H1669" s="52"/>
    </row>
    <row r="1670" ht="12.75">
      <c r="H1670" s="52"/>
    </row>
    <row r="1671" ht="12.75">
      <c r="H1671" s="52"/>
    </row>
    <row r="1672" ht="12.75">
      <c r="H1672" s="52"/>
    </row>
    <row r="1673" ht="12.75">
      <c r="H1673" s="52"/>
    </row>
    <row r="1674" ht="12.75">
      <c r="H1674" s="52"/>
    </row>
    <row r="1675" ht="12.75">
      <c r="H1675" s="52"/>
    </row>
    <row r="1676" ht="12.75">
      <c r="H1676" s="52"/>
    </row>
    <row r="1677" ht="12.75">
      <c r="H1677" s="52"/>
    </row>
    <row r="1678" ht="12.75">
      <c r="H1678" s="52"/>
    </row>
    <row r="1679" ht="12.75">
      <c r="H1679" s="52"/>
    </row>
    <row r="1680" ht="12.75">
      <c r="H1680" s="52"/>
    </row>
    <row r="1681" ht="12.75">
      <c r="H1681" s="52"/>
    </row>
    <row r="1682" ht="12.75">
      <c r="H1682" s="52"/>
    </row>
    <row r="1683" ht="12.75">
      <c r="H1683" s="52"/>
    </row>
    <row r="1684" ht="12.75">
      <c r="H1684" s="52"/>
    </row>
    <row r="1685" ht="12.75">
      <c r="H1685" s="52"/>
    </row>
    <row r="1686" ht="12.75">
      <c r="H1686" s="52"/>
    </row>
    <row r="1687" ht="12.75">
      <c r="H1687" s="52"/>
    </row>
    <row r="1688" ht="12.75">
      <c r="H1688" s="52"/>
    </row>
    <row r="1689" ht="12.75">
      <c r="H1689" s="52"/>
    </row>
    <row r="1690" ht="12.75">
      <c r="H1690" s="52"/>
    </row>
    <row r="1691" ht="12.75">
      <c r="H1691" s="52"/>
    </row>
    <row r="1692" ht="12.75">
      <c r="H1692" s="52"/>
    </row>
    <row r="1693" ht="12.75">
      <c r="H1693" s="52"/>
    </row>
    <row r="1694" ht="12.75">
      <c r="H1694" s="52"/>
    </row>
    <row r="1695" ht="12.75">
      <c r="H1695" s="52"/>
    </row>
    <row r="1696" ht="12.75">
      <c r="H1696" s="52"/>
    </row>
    <row r="1697" ht="12.75">
      <c r="H1697" s="52"/>
    </row>
    <row r="1698" ht="12.75">
      <c r="H1698" s="52"/>
    </row>
    <row r="1699" ht="12.75">
      <c r="H1699" s="52"/>
    </row>
    <row r="1700" ht="12.75">
      <c r="H1700" s="52"/>
    </row>
    <row r="1701" ht="12.75">
      <c r="H1701" s="52"/>
    </row>
    <row r="1702" ht="12.75">
      <c r="H1702" s="52"/>
    </row>
    <row r="1703" ht="12.75">
      <c r="H1703" s="52"/>
    </row>
    <row r="1704" ht="12.75">
      <c r="H1704" s="52"/>
    </row>
    <row r="1705" ht="12.75">
      <c r="H1705" s="52"/>
    </row>
    <row r="1706" ht="12.75">
      <c r="H1706" s="52"/>
    </row>
    <row r="1707" ht="12.75">
      <c r="H1707" s="52"/>
    </row>
    <row r="1708" ht="12.75">
      <c r="H1708" s="52"/>
    </row>
    <row r="1709" ht="12.75">
      <c r="H1709" s="52"/>
    </row>
    <row r="1710" ht="12.75">
      <c r="H1710" s="52"/>
    </row>
    <row r="1711" ht="12.75">
      <c r="H1711" s="52"/>
    </row>
    <row r="1712" ht="12.75">
      <c r="H1712" s="52"/>
    </row>
    <row r="1713" ht="12.75">
      <c r="H1713" s="52"/>
    </row>
    <row r="1714" ht="12.75">
      <c r="H1714" s="52"/>
    </row>
    <row r="1715" ht="12.75">
      <c r="H1715" s="52"/>
    </row>
    <row r="1716" ht="12.75">
      <c r="H1716" s="52"/>
    </row>
    <row r="1717" ht="12.75">
      <c r="H1717" s="52"/>
    </row>
    <row r="1718" ht="12.75">
      <c r="H1718" s="52"/>
    </row>
    <row r="1719" ht="12.75">
      <c r="H1719" s="52"/>
    </row>
    <row r="1720" ht="12.75">
      <c r="H1720" s="52"/>
    </row>
    <row r="1721" ht="12.75">
      <c r="H1721" s="52"/>
    </row>
    <row r="1722" ht="12.75">
      <c r="H1722" s="52"/>
    </row>
    <row r="1723" ht="12.75">
      <c r="H1723" s="52"/>
    </row>
    <row r="1724" ht="12.75">
      <c r="H1724" s="52"/>
    </row>
    <row r="1725" ht="12.75">
      <c r="H1725" s="52"/>
    </row>
    <row r="1726" ht="12.75">
      <c r="H1726" s="52"/>
    </row>
    <row r="1727" ht="12.75">
      <c r="H1727" s="52"/>
    </row>
    <row r="1728" ht="12.75">
      <c r="H1728" s="52"/>
    </row>
    <row r="1729" ht="12.75">
      <c r="H1729" s="52"/>
    </row>
    <row r="1730" ht="12.75">
      <c r="H1730" s="52"/>
    </row>
    <row r="1731" ht="12.75">
      <c r="H1731" s="52"/>
    </row>
    <row r="1732" ht="12.75">
      <c r="H1732" s="52"/>
    </row>
    <row r="1733" ht="12.75">
      <c r="H1733" s="52"/>
    </row>
    <row r="1734" ht="12.75">
      <c r="H1734" s="52"/>
    </row>
    <row r="1735" ht="12.75">
      <c r="H1735" s="52"/>
    </row>
    <row r="1736" ht="12.75">
      <c r="H1736" s="52"/>
    </row>
    <row r="1737" ht="12.75">
      <c r="H1737" s="52"/>
    </row>
    <row r="1738" ht="12.75">
      <c r="H1738" s="52"/>
    </row>
    <row r="1739" ht="12.75">
      <c r="H1739" s="52"/>
    </row>
    <row r="1740" ht="12.75">
      <c r="H1740" s="52"/>
    </row>
    <row r="1741" ht="12.75">
      <c r="H1741" s="52"/>
    </row>
    <row r="1742" ht="12.75">
      <c r="H1742" s="52"/>
    </row>
    <row r="1743" ht="12.75">
      <c r="H1743" s="52"/>
    </row>
    <row r="1744" ht="12.75">
      <c r="H1744" s="52"/>
    </row>
    <row r="1745" ht="12.75">
      <c r="H1745" s="52"/>
    </row>
    <row r="1746" ht="12.75">
      <c r="H1746" s="52"/>
    </row>
    <row r="1747" ht="12.75">
      <c r="H1747" s="52"/>
    </row>
    <row r="1748" ht="12.75">
      <c r="H1748" s="52"/>
    </row>
    <row r="1749" ht="12.75">
      <c r="H1749" s="52"/>
    </row>
    <row r="1750" ht="12.75">
      <c r="H1750" s="52"/>
    </row>
    <row r="1751" ht="12.75">
      <c r="H1751" s="52"/>
    </row>
    <row r="1752" ht="12.75">
      <c r="H1752" s="52"/>
    </row>
    <row r="1753" ht="12.75">
      <c r="H1753" s="52"/>
    </row>
    <row r="1754" ht="12.75">
      <c r="H1754" s="52"/>
    </row>
    <row r="1755" ht="12.75">
      <c r="H1755" s="52"/>
    </row>
    <row r="1756" ht="12.75">
      <c r="H1756" s="52"/>
    </row>
    <row r="1757" ht="12.75">
      <c r="H1757" s="52"/>
    </row>
    <row r="1758" ht="12.75">
      <c r="H1758" s="52"/>
    </row>
    <row r="1759" ht="12.75">
      <c r="H1759" s="52"/>
    </row>
    <row r="1760" ht="12.75">
      <c r="H1760" s="52"/>
    </row>
    <row r="1761" ht="12.75">
      <c r="H1761" s="52"/>
    </row>
    <row r="1762" ht="12.75">
      <c r="H1762" s="52"/>
    </row>
    <row r="1763" ht="12.75">
      <c r="H1763" s="52"/>
    </row>
    <row r="1764" ht="12.75">
      <c r="H1764" s="52"/>
    </row>
    <row r="1765" ht="12.75">
      <c r="H1765" s="52"/>
    </row>
    <row r="1766" ht="12.75">
      <c r="H1766" s="52"/>
    </row>
    <row r="1767" ht="12.75">
      <c r="H1767" s="52"/>
    </row>
    <row r="1768" ht="12.75">
      <c r="H1768" s="52"/>
    </row>
    <row r="1769" ht="12.75">
      <c r="H1769" s="52"/>
    </row>
    <row r="1770" ht="12.75">
      <c r="H1770" s="52"/>
    </row>
    <row r="1771" ht="12.75">
      <c r="H1771" s="52"/>
    </row>
    <row r="1772" ht="12.75">
      <c r="H1772" s="52"/>
    </row>
    <row r="1773" ht="12.75">
      <c r="H1773" s="52"/>
    </row>
    <row r="1774" ht="12.75">
      <c r="H1774" s="52"/>
    </row>
    <row r="1775" ht="12.75">
      <c r="H1775" s="52"/>
    </row>
    <row r="1776" ht="12.75">
      <c r="H1776" s="52"/>
    </row>
    <row r="1777" ht="12.75">
      <c r="H1777" s="52"/>
    </row>
    <row r="1778" ht="12.75">
      <c r="H1778" s="52"/>
    </row>
    <row r="1779" ht="12.75">
      <c r="H1779" s="52"/>
    </row>
    <row r="1780" ht="12.75">
      <c r="H1780" s="52"/>
    </row>
    <row r="1781" ht="12.75">
      <c r="H1781" s="52"/>
    </row>
    <row r="1782" ht="12.75">
      <c r="H1782" s="52"/>
    </row>
    <row r="1783" ht="12.75">
      <c r="H1783" s="52"/>
    </row>
    <row r="1784" ht="12.75">
      <c r="H1784" s="52"/>
    </row>
    <row r="1785" ht="12.75">
      <c r="H1785" s="52"/>
    </row>
    <row r="1786" ht="12.75">
      <c r="H1786" s="52"/>
    </row>
    <row r="1787" ht="12.75">
      <c r="H1787" s="52"/>
    </row>
    <row r="1788" ht="12.75">
      <c r="H1788" s="52"/>
    </row>
    <row r="1789" ht="12.75">
      <c r="H1789" s="52"/>
    </row>
    <row r="1790" ht="12.75">
      <c r="H1790" s="52"/>
    </row>
    <row r="1791" ht="12.75">
      <c r="H1791" s="52"/>
    </row>
    <row r="1792" ht="12.75">
      <c r="H1792" s="52"/>
    </row>
    <row r="1793" ht="12.75">
      <c r="H1793" s="52"/>
    </row>
    <row r="1794" ht="12.75">
      <c r="H1794" s="52"/>
    </row>
    <row r="1795" ht="12.75">
      <c r="H1795" s="52"/>
    </row>
    <row r="1796" ht="12.75">
      <c r="H1796" s="52"/>
    </row>
    <row r="1797" ht="12.75">
      <c r="H1797" s="52"/>
    </row>
    <row r="1798" ht="12.75">
      <c r="H1798" s="52"/>
    </row>
    <row r="1799" ht="12.75">
      <c r="H1799" s="52"/>
    </row>
    <row r="1800" ht="12.75">
      <c r="H1800" s="52"/>
    </row>
    <row r="1801" ht="12.75">
      <c r="H1801" s="52"/>
    </row>
    <row r="1802" ht="12.75">
      <c r="H1802" s="52"/>
    </row>
    <row r="1803" ht="12.75">
      <c r="H1803" s="52"/>
    </row>
    <row r="1804" ht="12.75">
      <c r="H1804" s="52"/>
    </row>
    <row r="1805" ht="12.75">
      <c r="H1805" s="52"/>
    </row>
    <row r="1806" ht="12.75">
      <c r="H1806" s="52"/>
    </row>
    <row r="1807" ht="12.75">
      <c r="H1807" s="52"/>
    </row>
    <row r="1808" ht="12.75">
      <c r="H1808" s="52"/>
    </row>
    <row r="1809" ht="12.75">
      <c r="H1809" s="52"/>
    </row>
    <row r="1810" ht="12.75">
      <c r="H1810" s="52"/>
    </row>
    <row r="1811" ht="12.75">
      <c r="H1811" s="52"/>
    </row>
    <row r="1812" ht="12.75">
      <c r="H1812" s="52"/>
    </row>
    <row r="1813" ht="12.75">
      <c r="H1813" s="52"/>
    </row>
    <row r="1814" ht="12.75">
      <c r="H1814" s="52"/>
    </row>
    <row r="1815" ht="12.75">
      <c r="H1815" s="52"/>
    </row>
    <row r="1816" ht="12.75">
      <c r="H1816" s="52"/>
    </row>
    <row r="1817" ht="12.75">
      <c r="H1817" s="52"/>
    </row>
    <row r="1818" ht="12.75">
      <c r="H1818" s="52"/>
    </row>
    <row r="1819" ht="12.75">
      <c r="H1819" s="52"/>
    </row>
    <row r="1820" ht="12.75">
      <c r="H1820" s="52"/>
    </row>
    <row r="1821" ht="12.75">
      <c r="H1821" s="52"/>
    </row>
    <row r="1822" ht="12.75">
      <c r="H1822" s="52"/>
    </row>
    <row r="1823" ht="12.75">
      <c r="H1823" s="52"/>
    </row>
    <row r="1824" ht="12.75">
      <c r="H1824" s="52"/>
    </row>
    <row r="1825" ht="12.75">
      <c r="H1825" s="52"/>
    </row>
    <row r="1826" ht="12.75">
      <c r="H1826" s="52"/>
    </row>
    <row r="1827" ht="12.75">
      <c r="H1827" s="52"/>
    </row>
    <row r="1828" ht="12.75">
      <c r="H1828" s="52"/>
    </row>
    <row r="1829" ht="12.75">
      <c r="H1829" s="52"/>
    </row>
    <row r="1830" ht="12.75">
      <c r="H1830" s="52"/>
    </row>
    <row r="1831" ht="12.75">
      <c r="H1831" s="52"/>
    </row>
    <row r="1832" ht="12.75">
      <c r="H1832" s="52"/>
    </row>
    <row r="1833" ht="12.75">
      <c r="H1833" s="52"/>
    </row>
    <row r="1834" ht="12.75">
      <c r="H1834" s="52"/>
    </row>
    <row r="1835" ht="12.75">
      <c r="H1835" s="52"/>
    </row>
    <row r="1836" ht="12.75">
      <c r="H1836" s="52"/>
    </row>
    <row r="1837" ht="12.75">
      <c r="H1837" s="52"/>
    </row>
    <row r="1838" ht="12.75">
      <c r="H1838" s="52"/>
    </row>
    <row r="1839" ht="12.75">
      <c r="H1839" s="52"/>
    </row>
    <row r="1840" ht="12.75">
      <c r="H1840" s="52"/>
    </row>
    <row r="1841" ht="12.75">
      <c r="H1841" s="52"/>
    </row>
    <row r="1842" ht="12.75">
      <c r="H1842" s="52"/>
    </row>
    <row r="1843" ht="12.75">
      <c r="H1843" s="52"/>
    </row>
    <row r="1844" ht="12.75">
      <c r="H1844" s="52"/>
    </row>
    <row r="1845" ht="12.75">
      <c r="H1845" s="52"/>
    </row>
    <row r="1846" ht="12.75">
      <c r="H1846" s="52"/>
    </row>
    <row r="1847" ht="12.75">
      <c r="H1847" s="52"/>
    </row>
    <row r="1848" ht="12.75">
      <c r="H1848" s="52"/>
    </row>
    <row r="1849" ht="12.75">
      <c r="H1849" s="52"/>
    </row>
    <row r="1850" ht="12.75">
      <c r="H1850" s="52"/>
    </row>
    <row r="1851" ht="12.75">
      <c r="H1851" s="52"/>
    </row>
    <row r="1852" ht="12.75">
      <c r="H1852" s="52"/>
    </row>
    <row r="1853" ht="12.75">
      <c r="H1853" s="52"/>
    </row>
    <row r="1854" ht="12.75">
      <c r="H1854" s="52"/>
    </row>
    <row r="1855" ht="12.75">
      <c r="H1855" s="52"/>
    </row>
    <row r="1856" ht="12.75">
      <c r="H1856" s="52"/>
    </row>
    <row r="1857" ht="12.75">
      <c r="H1857" s="52"/>
    </row>
    <row r="1858" ht="12.75">
      <c r="H1858" s="52"/>
    </row>
    <row r="1859" ht="12.75">
      <c r="H1859" s="52"/>
    </row>
    <row r="1860" ht="12.75">
      <c r="H1860" s="52"/>
    </row>
    <row r="1861" ht="12.75">
      <c r="H1861" s="52"/>
    </row>
    <row r="1862" ht="12.75">
      <c r="H1862" s="52"/>
    </row>
    <row r="1863" ht="12.75">
      <c r="H1863" s="52"/>
    </row>
    <row r="1864" ht="12.75">
      <c r="H1864" s="52"/>
    </row>
    <row r="1865" ht="12.75">
      <c r="H1865" s="52"/>
    </row>
    <row r="1866" ht="12.75">
      <c r="H1866" s="52"/>
    </row>
    <row r="1867" ht="12.75">
      <c r="H1867" s="52"/>
    </row>
    <row r="1868" ht="12.75">
      <c r="H1868" s="52"/>
    </row>
    <row r="1869" ht="12.75">
      <c r="H1869" s="52"/>
    </row>
    <row r="1870" ht="12.75">
      <c r="H1870" s="52"/>
    </row>
    <row r="1871" ht="12.75">
      <c r="H1871" s="52"/>
    </row>
    <row r="1872" ht="12.75">
      <c r="H1872" s="52"/>
    </row>
    <row r="1873" ht="12.75">
      <c r="H1873" s="52"/>
    </row>
    <row r="1874" ht="12.75">
      <c r="H1874" s="52"/>
    </row>
    <row r="1875" ht="12.75">
      <c r="H1875" s="52"/>
    </row>
    <row r="1876" ht="12.75">
      <c r="H1876" s="52"/>
    </row>
    <row r="1877" ht="12.75">
      <c r="H1877" s="52"/>
    </row>
    <row r="1878" ht="12.75">
      <c r="H1878" s="52"/>
    </row>
    <row r="1879" ht="12.75">
      <c r="H1879" s="52"/>
    </row>
    <row r="1880" ht="12.75">
      <c r="H1880" s="52"/>
    </row>
    <row r="1881" ht="12.75">
      <c r="H1881" s="52"/>
    </row>
    <row r="1882" ht="12.75">
      <c r="H1882" s="52"/>
    </row>
    <row r="1883" ht="12.75">
      <c r="H1883" s="52"/>
    </row>
    <row r="1884" ht="12.75">
      <c r="H1884" s="52"/>
    </row>
    <row r="1885" ht="12.75">
      <c r="H1885" s="52"/>
    </row>
    <row r="1886" ht="12.75">
      <c r="H1886" s="52"/>
    </row>
    <row r="1887" ht="12.75">
      <c r="H1887" s="52"/>
    </row>
    <row r="1888" ht="12.75">
      <c r="H1888" s="52"/>
    </row>
    <row r="1889" ht="12.75">
      <c r="H1889" s="52"/>
    </row>
    <row r="1890" ht="12.75">
      <c r="H1890" s="52"/>
    </row>
    <row r="1891" ht="12.75">
      <c r="H1891" s="52"/>
    </row>
    <row r="1892" ht="12.75">
      <c r="H1892" s="52"/>
    </row>
    <row r="1893" ht="12.75">
      <c r="H1893" s="52"/>
    </row>
    <row r="1894" ht="12.75">
      <c r="H1894" s="52"/>
    </row>
    <row r="1895" ht="12.75">
      <c r="H1895" s="52"/>
    </row>
    <row r="1896" ht="12.75">
      <c r="H1896" s="52"/>
    </row>
    <row r="1897" ht="12.75">
      <c r="H1897" s="52"/>
    </row>
    <row r="1898" ht="12.75">
      <c r="H1898" s="52"/>
    </row>
    <row r="1899" ht="12.75">
      <c r="H1899" s="52"/>
    </row>
    <row r="1900" ht="12.75">
      <c r="H1900" s="52"/>
    </row>
    <row r="1901" ht="12.75">
      <c r="H1901" s="52"/>
    </row>
    <row r="1902" ht="12.75">
      <c r="H1902" s="52"/>
    </row>
    <row r="1903" ht="12.75">
      <c r="H1903" s="52"/>
    </row>
    <row r="1904" ht="12.75">
      <c r="H1904" s="52"/>
    </row>
    <row r="1905" ht="12.75">
      <c r="H1905" s="52"/>
    </row>
    <row r="1906" ht="12.75">
      <c r="H1906" s="52"/>
    </row>
    <row r="1907" ht="12.75">
      <c r="H1907" s="52"/>
    </row>
    <row r="1908" ht="12.75">
      <c r="H1908" s="52"/>
    </row>
    <row r="1909" ht="12.75">
      <c r="H1909" s="52"/>
    </row>
    <row r="1910" ht="12.75">
      <c r="H1910" s="52"/>
    </row>
    <row r="1911" ht="12.75">
      <c r="H1911" s="52"/>
    </row>
    <row r="1912" ht="12.75">
      <c r="H1912" s="52"/>
    </row>
    <row r="1913" ht="12.75">
      <c r="H1913" s="52"/>
    </row>
    <row r="1914" ht="12.75">
      <c r="H1914" s="52"/>
    </row>
    <row r="1915" ht="12.75">
      <c r="H1915" s="52"/>
    </row>
    <row r="1916" ht="12.75">
      <c r="H1916" s="52"/>
    </row>
    <row r="1917" ht="12.75">
      <c r="H1917" s="52"/>
    </row>
    <row r="1918" ht="12.75">
      <c r="H1918" s="52"/>
    </row>
    <row r="1919" ht="12.75">
      <c r="H1919" s="52"/>
    </row>
    <row r="1920" ht="12.75">
      <c r="H1920" s="52"/>
    </row>
    <row r="1921" ht="12.75">
      <c r="H1921" s="52"/>
    </row>
    <row r="1922" ht="12.75">
      <c r="H1922" s="52"/>
    </row>
    <row r="1923" ht="12.75">
      <c r="H1923" s="52"/>
    </row>
    <row r="1924" ht="12.75">
      <c r="H1924" s="52"/>
    </row>
    <row r="1925" ht="12.75">
      <c r="H1925" s="52"/>
    </row>
    <row r="1926" ht="12.75">
      <c r="H1926" s="52"/>
    </row>
    <row r="1927" ht="12.75">
      <c r="H1927" s="52"/>
    </row>
    <row r="1928" ht="12.75">
      <c r="H1928" s="52"/>
    </row>
    <row r="1929" ht="12.75">
      <c r="H1929" s="52"/>
    </row>
    <row r="1930" ht="12.75">
      <c r="H1930" s="52"/>
    </row>
    <row r="1931" ht="12.75">
      <c r="H1931" s="52"/>
    </row>
    <row r="1932" ht="12.75">
      <c r="H1932" s="52"/>
    </row>
    <row r="1933" ht="12.75">
      <c r="H1933" s="52"/>
    </row>
    <row r="1934" ht="12.75">
      <c r="H1934" s="52"/>
    </row>
    <row r="1935" ht="12.75">
      <c r="H1935" s="52"/>
    </row>
    <row r="1936" ht="12.75">
      <c r="H1936" s="52"/>
    </row>
    <row r="1937" ht="12.75">
      <c r="H1937" s="52"/>
    </row>
    <row r="1938" ht="12.75">
      <c r="H1938" s="52"/>
    </row>
    <row r="1939" ht="12.75">
      <c r="H1939" s="52"/>
    </row>
    <row r="1940" ht="12.75">
      <c r="H1940" s="52"/>
    </row>
    <row r="1941" ht="12.75">
      <c r="H1941" s="52"/>
    </row>
    <row r="1942" ht="12.75">
      <c r="H1942" s="52"/>
    </row>
    <row r="1943" ht="12.75">
      <c r="H1943" s="52"/>
    </row>
    <row r="1944" ht="12.75">
      <c r="H1944" s="52"/>
    </row>
    <row r="1945" ht="12.75">
      <c r="H1945" s="52"/>
    </row>
    <row r="1946" ht="12.75">
      <c r="H1946" s="52"/>
    </row>
    <row r="1947" ht="12.75">
      <c r="H1947" s="52"/>
    </row>
    <row r="1948" ht="12.75">
      <c r="H1948" s="52"/>
    </row>
    <row r="1949" ht="12.75">
      <c r="H1949" s="52"/>
    </row>
    <row r="1950" ht="12.75">
      <c r="H1950" s="52"/>
    </row>
    <row r="1951" ht="12.75">
      <c r="H1951" s="52"/>
    </row>
    <row r="1952" ht="12.75">
      <c r="H1952" s="52"/>
    </row>
    <row r="1953" ht="12.75">
      <c r="H1953" s="52"/>
    </row>
    <row r="1954" ht="12.75">
      <c r="H1954" s="52"/>
    </row>
    <row r="1955" ht="12.75">
      <c r="H1955" s="52"/>
    </row>
    <row r="1956" ht="12.75">
      <c r="H1956" s="52"/>
    </row>
    <row r="1957" ht="12.75">
      <c r="H1957" s="52"/>
    </row>
    <row r="1958" ht="12.75">
      <c r="H1958" s="52"/>
    </row>
    <row r="1959" ht="12.75">
      <c r="H1959" s="52"/>
    </row>
    <row r="1960" ht="12.75">
      <c r="H1960" s="52"/>
    </row>
    <row r="1961" ht="12.75">
      <c r="H1961" s="52"/>
    </row>
    <row r="1962" ht="12.75">
      <c r="H1962" s="52"/>
    </row>
    <row r="1963" ht="12.75">
      <c r="H1963" s="52"/>
    </row>
    <row r="1964" ht="12.75">
      <c r="H1964" s="52"/>
    </row>
    <row r="1965" ht="12.75">
      <c r="H1965" s="52"/>
    </row>
    <row r="1966" ht="12.75">
      <c r="H1966" s="52"/>
    </row>
    <row r="1967" ht="12.75">
      <c r="H1967" s="52"/>
    </row>
    <row r="1968" ht="12.75">
      <c r="H1968" s="52"/>
    </row>
    <row r="1969" ht="12.75">
      <c r="H1969" s="52"/>
    </row>
    <row r="1970" ht="12.75">
      <c r="H1970" s="52"/>
    </row>
    <row r="1971" ht="12.75">
      <c r="H1971" s="52"/>
    </row>
    <row r="1972" ht="12.75">
      <c r="H1972" s="52"/>
    </row>
    <row r="1973" ht="12.75">
      <c r="H1973" s="52"/>
    </row>
    <row r="1974" ht="12.75">
      <c r="H1974" s="52"/>
    </row>
    <row r="1975" ht="12.75">
      <c r="H1975" s="52"/>
    </row>
    <row r="1976" ht="12.75">
      <c r="H1976" s="52"/>
    </row>
    <row r="1977" ht="12.75">
      <c r="H1977" s="52"/>
    </row>
    <row r="1978" ht="12.75">
      <c r="H1978" s="52"/>
    </row>
    <row r="1979" ht="12.75">
      <c r="H1979" s="52"/>
    </row>
    <row r="1980" ht="12.75">
      <c r="H1980" s="52"/>
    </row>
    <row r="1981" ht="12.75">
      <c r="H1981" s="52"/>
    </row>
    <row r="1982" ht="12.75">
      <c r="H1982" s="52"/>
    </row>
    <row r="1983" ht="12.75">
      <c r="H1983" s="52"/>
    </row>
    <row r="1984" ht="12.75">
      <c r="H1984" s="52"/>
    </row>
    <row r="1985" ht="12.75">
      <c r="H1985" s="52"/>
    </row>
    <row r="1986" ht="12.75">
      <c r="H1986" s="52"/>
    </row>
    <row r="1987" ht="12.75">
      <c r="H1987" s="52"/>
    </row>
    <row r="1988" ht="12.75">
      <c r="H1988" s="52"/>
    </row>
    <row r="1989" ht="12.75">
      <c r="H1989" s="52"/>
    </row>
    <row r="1990" ht="12.75">
      <c r="H1990" s="52"/>
    </row>
    <row r="1991" ht="12.75">
      <c r="H1991" s="52"/>
    </row>
    <row r="1992" ht="12.75">
      <c r="H1992" s="52"/>
    </row>
    <row r="1993" ht="12.75">
      <c r="H1993" s="52"/>
    </row>
    <row r="1994" ht="12.75">
      <c r="H1994" s="52"/>
    </row>
    <row r="1995" ht="12.75">
      <c r="H1995" s="52"/>
    </row>
    <row r="1996" ht="12.75">
      <c r="H1996" s="52"/>
    </row>
    <row r="1997" ht="12.75">
      <c r="H1997" s="52"/>
    </row>
    <row r="1998" ht="12.75">
      <c r="H1998" s="52"/>
    </row>
    <row r="1999" ht="12.75">
      <c r="H1999" s="52"/>
    </row>
    <row r="2000" ht="12.75">
      <c r="H2000" s="52"/>
    </row>
    <row r="2001" ht="12.75">
      <c r="H2001" s="52"/>
    </row>
    <row r="2002" ht="12.75">
      <c r="H2002" s="52"/>
    </row>
    <row r="2003" ht="12.75">
      <c r="H2003" s="52"/>
    </row>
    <row r="2004" ht="12.75">
      <c r="H2004" s="52"/>
    </row>
    <row r="2005" ht="12.75">
      <c r="H2005" s="52"/>
    </row>
    <row r="2006" ht="12.75">
      <c r="H2006" s="52"/>
    </row>
    <row r="2007" ht="12.75">
      <c r="H2007" s="52"/>
    </row>
    <row r="2008" ht="12.75">
      <c r="H2008" s="52"/>
    </row>
    <row r="2009" ht="12.75">
      <c r="H2009" s="52"/>
    </row>
    <row r="2010" ht="12.75">
      <c r="H2010" s="52"/>
    </row>
    <row r="2011" ht="12.75">
      <c r="H2011" s="52"/>
    </row>
    <row r="2012" ht="12.75">
      <c r="H2012" s="52"/>
    </row>
    <row r="2013" ht="12.75">
      <c r="H2013" s="52"/>
    </row>
    <row r="2014" ht="12.75">
      <c r="H2014" s="52"/>
    </row>
    <row r="2015" ht="12.75">
      <c r="H2015" s="52"/>
    </row>
    <row r="2016" ht="12.75">
      <c r="H2016" s="52"/>
    </row>
    <row r="2017" ht="12.75">
      <c r="H2017" s="52"/>
    </row>
    <row r="2018" ht="12.75">
      <c r="H2018" s="52"/>
    </row>
    <row r="2019" ht="12.75">
      <c r="H2019" s="52"/>
    </row>
    <row r="2020" ht="12.75">
      <c r="H2020" s="52"/>
    </row>
    <row r="2021" ht="12.75">
      <c r="H2021" s="52"/>
    </row>
    <row r="2022" ht="12.75">
      <c r="H2022" s="52"/>
    </row>
    <row r="2023" ht="12.75">
      <c r="H2023" s="52"/>
    </row>
    <row r="2024" ht="12.75">
      <c r="H2024" s="52"/>
    </row>
    <row r="2025" ht="12.75">
      <c r="H2025" s="52"/>
    </row>
    <row r="2026" ht="12.75">
      <c r="H2026" s="52"/>
    </row>
    <row r="2027" ht="12.75">
      <c r="H2027" s="52"/>
    </row>
    <row r="2028" ht="12.75">
      <c r="H2028" s="52"/>
    </row>
    <row r="2029" ht="12.75">
      <c r="H2029" s="52"/>
    </row>
    <row r="2030" ht="12.75">
      <c r="H2030" s="52"/>
    </row>
    <row r="2031" ht="12.75">
      <c r="H2031" s="52"/>
    </row>
    <row r="2032" ht="12.75">
      <c r="H2032" s="52"/>
    </row>
    <row r="2033" ht="12.75">
      <c r="H2033" s="52"/>
    </row>
    <row r="2034" ht="12.75">
      <c r="H2034" s="52"/>
    </row>
    <row r="2035" ht="12.75">
      <c r="H2035" s="52"/>
    </row>
    <row r="2036" ht="12.75">
      <c r="H2036" s="52"/>
    </row>
    <row r="2037" ht="12.75">
      <c r="H2037" s="52"/>
    </row>
    <row r="2038" ht="12.75">
      <c r="H2038" s="52"/>
    </row>
    <row r="2039" ht="12.75">
      <c r="H2039" s="52"/>
    </row>
    <row r="2040" ht="12.75">
      <c r="H2040" s="52"/>
    </row>
    <row r="2041" ht="12.75">
      <c r="H2041" s="52"/>
    </row>
    <row r="2042" ht="12.75">
      <c r="H2042" s="52"/>
    </row>
    <row r="2043" ht="12.75">
      <c r="H2043" s="52"/>
    </row>
    <row r="2044" ht="12.75">
      <c r="H2044" s="52"/>
    </row>
    <row r="2045" ht="12.75">
      <c r="H2045" s="52"/>
    </row>
    <row r="2046" ht="12.75">
      <c r="H2046" s="52"/>
    </row>
    <row r="2047" ht="12.75">
      <c r="H2047" s="52"/>
    </row>
    <row r="2048" ht="12.75">
      <c r="H2048" s="52"/>
    </row>
    <row r="2049" ht="12.75">
      <c r="H2049" s="52"/>
    </row>
    <row r="2050" ht="12.75">
      <c r="H2050" s="52"/>
    </row>
    <row r="2051" ht="12.75">
      <c r="H2051" s="52"/>
    </row>
    <row r="2052" ht="12.75">
      <c r="H2052" s="52"/>
    </row>
    <row r="2053" ht="12.75">
      <c r="H2053" s="52"/>
    </row>
    <row r="2054" ht="12.75">
      <c r="H2054" s="52"/>
    </row>
    <row r="2055" ht="12.75">
      <c r="H2055" s="52"/>
    </row>
    <row r="2056" ht="12.75">
      <c r="H2056" s="52"/>
    </row>
    <row r="2057" ht="12.75">
      <c r="H2057" s="52"/>
    </row>
    <row r="2058" ht="12.75">
      <c r="H2058" s="52"/>
    </row>
    <row r="2059" ht="12.75">
      <c r="H2059" s="52"/>
    </row>
    <row r="2060" ht="12.75">
      <c r="H2060" s="52"/>
    </row>
    <row r="2061" ht="12.75">
      <c r="H2061" s="52"/>
    </row>
    <row r="2062" ht="12.75">
      <c r="H2062" s="52"/>
    </row>
    <row r="2063" ht="12.75">
      <c r="H2063" s="52"/>
    </row>
    <row r="2064" ht="12.75">
      <c r="H2064" s="52"/>
    </row>
    <row r="2065" ht="12.75">
      <c r="H2065" s="52"/>
    </row>
    <row r="2066" ht="12.75">
      <c r="H2066" s="52"/>
    </row>
    <row r="2067" ht="12.75">
      <c r="H2067" s="52"/>
    </row>
    <row r="2068" ht="12.75">
      <c r="H2068" s="52"/>
    </row>
    <row r="2069" ht="12.75">
      <c r="H2069" s="52"/>
    </row>
    <row r="2070" ht="12.75">
      <c r="H2070" s="52"/>
    </row>
    <row r="2071" ht="12.75">
      <c r="H2071" s="52"/>
    </row>
    <row r="2072" ht="12.75">
      <c r="H2072" s="52"/>
    </row>
    <row r="2073" ht="12.75">
      <c r="H2073" s="52"/>
    </row>
    <row r="2074" ht="12.75">
      <c r="H2074" s="52"/>
    </row>
    <row r="2075" ht="12.75">
      <c r="H2075" s="52"/>
    </row>
    <row r="2076" ht="12.75">
      <c r="H2076" s="52"/>
    </row>
    <row r="2077" ht="12.75">
      <c r="H2077" s="52"/>
    </row>
    <row r="2078" ht="12.75">
      <c r="H2078" s="52"/>
    </row>
    <row r="2079" ht="12.75">
      <c r="H2079" s="52"/>
    </row>
    <row r="2080" ht="12.75">
      <c r="H2080" s="52"/>
    </row>
    <row r="2081" ht="12.75">
      <c r="H2081" s="52"/>
    </row>
    <row r="2082" ht="12.75">
      <c r="H2082" s="52"/>
    </row>
    <row r="2083" ht="12.75">
      <c r="H2083" s="52"/>
    </row>
    <row r="2084" ht="12.75">
      <c r="H2084" s="52"/>
    </row>
    <row r="2085" ht="12.75">
      <c r="H2085" s="52"/>
    </row>
    <row r="2086" ht="12.75">
      <c r="H2086" s="52"/>
    </row>
    <row r="2087" ht="12.75">
      <c r="H2087" s="52"/>
    </row>
    <row r="2088" ht="12.75">
      <c r="H2088" s="52"/>
    </row>
    <row r="2089" ht="12.75">
      <c r="H2089" s="52"/>
    </row>
    <row r="2090" ht="12.75">
      <c r="H2090" s="52"/>
    </row>
    <row r="2091" ht="12.75">
      <c r="H2091" s="52"/>
    </row>
    <row r="2092" ht="12.75">
      <c r="H2092" s="52"/>
    </row>
    <row r="2093" ht="12.75">
      <c r="H2093" s="52"/>
    </row>
    <row r="2094" ht="12.75">
      <c r="H2094" s="52"/>
    </row>
    <row r="2095" ht="12.75">
      <c r="H2095" s="52"/>
    </row>
    <row r="2096" ht="12.75">
      <c r="H2096" s="52"/>
    </row>
    <row r="2097" ht="12.75">
      <c r="H2097" s="52"/>
    </row>
    <row r="2098" ht="12.75">
      <c r="H2098" s="52"/>
    </row>
    <row r="2099" ht="12.75">
      <c r="H2099" s="52"/>
    </row>
    <row r="2100" ht="12.75">
      <c r="H2100" s="52"/>
    </row>
    <row r="2101" ht="12.75">
      <c r="H2101" s="52"/>
    </row>
    <row r="2102" ht="12.75">
      <c r="H2102" s="52"/>
    </row>
    <row r="2103" ht="12.75">
      <c r="H2103" s="52"/>
    </row>
    <row r="2104" ht="12.75">
      <c r="H2104" s="52"/>
    </row>
    <row r="2105" ht="12.75">
      <c r="H2105" s="52"/>
    </row>
    <row r="2106" ht="12.75">
      <c r="H2106" s="52"/>
    </row>
    <row r="2107" ht="12.75">
      <c r="H2107" s="52"/>
    </row>
    <row r="2108" ht="12.75">
      <c r="H2108" s="52"/>
    </row>
    <row r="2109" ht="12.75">
      <c r="H2109" s="52"/>
    </row>
    <row r="2110" ht="12.75">
      <c r="H2110" s="52"/>
    </row>
    <row r="2111" ht="12.75">
      <c r="H2111" s="52"/>
    </row>
    <row r="2112" ht="12.75">
      <c r="H2112" s="52"/>
    </row>
    <row r="2113" ht="12.75">
      <c r="H2113" s="52"/>
    </row>
    <row r="2114" ht="12.75">
      <c r="H2114" s="52"/>
    </row>
    <row r="2115" ht="12.75">
      <c r="H2115" s="52"/>
    </row>
    <row r="2116" ht="12.75">
      <c r="H2116" s="52"/>
    </row>
    <row r="2117" ht="12.75">
      <c r="H2117" s="52"/>
    </row>
    <row r="2118" ht="12.75">
      <c r="H2118" s="52"/>
    </row>
    <row r="2119" ht="12.75">
      <c r="H2119" s="52"/>
    </row>
    <row r="2120" ht="12.75">
      <c r="H2120" s="52"/>
    </row>
    <row r="2121" ht="12.75">
      <c r="H2121" s="52"/>
    </row>
    <row r="2122" ht="12.75">
      <c r="H2122" s="52"/>
    </row>
    <row r="2123" ht="12.75">
      <c r="H2123" s="52"/>
    </row>
    <row r="2124" ht="12.75">
      <c r="H2124" s="52"/>
    </row>
    <row r="2125" ht="12.75">
      <c r="H2125" s="52"/>
    </row>
    <row r="2126" ht="12.75">
      <c r="H2126" s="52"/>
    </row>
    <row r="2127" ht="12.75">
      <c r="H2127" s="52"/>
    </row>
    <row r="2128" ht="12.75">
      <c r="H2128" s="52"/>
    </row>
    <row r="2129" ht="12.75">
      <c r="H2129" s="52"/>
    </row>
    <row r="2130" ht="12.75">
      <c r="H2130" s="52"/>
    </row>
    <row r="2131" ht="12.75">
      <c r="H2131" s="52"/>
    </row>
    <row r="2132" ht="12.75">
      <c r="H2132" s="52"/>
    </row>
    <row r="2133" ht="12.75">
      <c r="H2133" s="52"/>
    </row>
    <row r="2134" ht="12.75">
      <c r="H2134" s="52"/>
    </row>
    <row r="2135" ht="12.75">
      <c r="H2135" s="52"/>
    </row>
    <row r="2136" ht="12.75">
      <c r="H2136" s="52"/>
    </row>
    <row r="2137" ht="12.75">
      <c r="H2137" s="52"/>
    </row>
    <row r="2138" ht="12.75">
      <c r="H2138" s="52"/>
    </row>
    <row r="2139" ht="12.75">
      <c r="H2139" s="52"/>
    </row>
    <row r="2140" ht="12.75">
      <c r="H2140" s="52"/>
    </row>
    <row r="2141" ht="12.75">
      <c r="H2141" s="52"/>
    </row>
    <row r="2142" ht="12.75">
      <c r="H2142" s="52"/>
    </row>
    <row r="2143" ht="12.75">
      <c r="H2143" s="52"/>
    </row>
    <row r="2144" ht="12.75">
      <c r="H2144" s="52"/>
    </row>
    <row r="2145" ht="12.75">
      <c r="H2145" s="52"/>
    </row>
    <row r="2146" ht="12.75">
      <c r="H2146" s="52"/>
    </row>
    <row r="2147" ht="12.75">
      <c r="H2147" s="52"/>
    </row>
    <row r="2148" ht="12.75">
      <c r="H2148" s="52"/>
    </row>
    <row r="2149" ht="12.75">
      <c r="H2149" s="52"/>
    </row>
    <row r="2150" ht="12.75">
      <c r="H2150" s="52"/>
    </row>
    <row r="2151" ht="12.75">
      <c r="H2151" s="52"/>
    </row>
    <row r="2152" ht="12.75">
      <c r="H2152" s="52"/>
    </row>
    <row r="2153" ht="12.75">
      <c r="H2153" s="52"/>
    </row>
    <row r="2154" ht="12.75">
      <c r="H2154" s="52"/>
    </row>
    <row r="2155" ht="12.75">
      <c r="H2155" s="52"/>
    </row>
    <row r="2156" ht="12.75">
      <c r="H2156" s="52"/>
    </row>
    <row r="2157" ht="12.75">
      <c r="H2157" s="52"/>
    </row>
    <row r="2158" ht="12.75">
      <c r="H2158" s="52"/>
    </row>
    <row r="2159" ht="12.75">
      <c r="H2159" s="52"/>
    </row>
    <row r="2160" ht="12.75">
      <c r="H2160" s="52"/>
    </row>
    <row r="2161" ht="12.75">
      <c r="H2161" s="52"/>
    </row>
    <row r="2162" ht="12.75">
      <c r="H2162" s="52"/>
    </row>
    <row r="2163" ht="12.75">
      <c r="H2163" s="52"/>
    </row>
    <row r="2164" ht="12.75">
      <c r="H2164" s="52"/>
    </row>
    <row r="2165" ht="12.75">
      <c r="H2165" s="52"/>
    </row>
    <row r="2166" ht="12.75">
      <c r="H2166" s="52"/>
    </row>
    <row r="2167" ht="12.75">
      <c r="H2167" s="52"/>
    </row>
    <row r="2168" ht="12.75">
      <c r="H2168" s="52"/>
    </row>
    <row r="2169" ht="12.75">
      <c r="H2169" s="52"/>
    </row>
    <row r="2170" ht="12.75">
      <c r="H2170" s="52"/>
    </row>
    <row r="2171" ht="12.75">
      <c r="H2171" s="52"/>
    </row>
    <row r="2172" ht="12.75">
      <c r="H2172" s="52"/>
    </row>
    <row r="2173" ht="12.75">
      <c r="H2173" s="52"/>
    </row>
    <row r="2174" ht="12.75">
      <c r="H2174" s="52"/>
    </row>
    <row r="2175" ht="12.75">
      <c r="H2175" s="52"/>
    </row>
    <row r="2176" ht="12.75">
      <c r="H2176" s="52"/>
    </row>
    <row r="2177" ht="12.75">
      <c r="H2177" s="52"/>
    </row>
    <row r="2178" ht="12.75">
      <c r="H2178" s="52"/>
    </row>
    <row r="2179" ht="12.75">
      <c r="H2179" s="52"/>
    </row>
    <row r="2180" ht="12.75">
      <c r="H2180" s="52"/>
    </row>
    <row r="2181" ht="12.75">
      <c r="H2181" s="52"/>
    </row>
    <row r="2182" ht="12.75">
      <c r="H2182" s="52"/>
    </row>
    <row r="2183" ht="12.75">
      <c r="H2183" s="52"/>
    </row>
    <row r="2184" ht="12.75">
      <c r="H2184" s="52"/>
    </row>
    <row r="2185" ht="12.75">
      <c r="H2185" s="52"/>
    </row>
    <row r="2186" ht="12.75">
      <c r="H2186" s="52"/>
    </row>
    <row r="2187" ht="12.75">
      <c r="H2187" s="52"/>
    </row>
    <row r="2188" ht="12.75">
      <c r="H2188" s="52"/>
    </row>
    <row r="2189" ht="12.75">
      <c r="H2189" s="52"/>
    </row>
    <row r="2190" ht="12.75">
      <c r="H2190" s="52"/>
    </row>
    <row r="2191" ht="12.75">
      <c r="H2191" s="52"/>
    </row>
    <row r="2192" ht="12.75">
      <c r="H2192" s="52"/>
    </row>
    <row r="2193" ht="12.75">
      <c r="H2193" s="52"/>
    </row>
    <row r="2194" ht="12.75">
      <c r="H2194" s="52"/>
    </row>
    <row r="2195" ht="12.75">
      <c r="H2195" s="52"/>
    </row>
    <row r="2196" ht="12.75">
      <c r="H2196" s="52"/>
    </row>
    <row r="2197" ht="12.75">
      <c r="H2197" s="52"/>
    </row>
    <row r="2198" ht="12.75">
      <c r="H2198" s="52"/>
    </row>
    <row r="2199" ht="12.75">
      <c r="H2199" s="52"/>
    </row>
    <row r="2200" ht="12.75">
      <c r="H2200" s="52"/>
    </row>
    <row r="2201" ht="12.75">
      <c r="H2201" s="52"/>
    </row>
    <row r="2202" ht="12.75">
      <c r="H2202" s="52"/>
    </row>
    <row r="2203" ht="12.75">
      <c r="H2203" s="52"/>
    </row>
    <row r="2204" ht="12.75">
      <c r="H2204" s="52"/>
    </row>
    <row r="2205" ht="12.75">
      <c r="H2205" s="52"/>
    </row>
    <row r="2206" ht="12.75">
      <c r="H2206" s="52"/>
    </row>
    <row r="2207" ht="12.75">
      <c r="H2207" s="52"/>
    </row>
    <row r="2208" ht="12.75">
      <c r="H2208" s="52"/>
    </row>
    <row r="2209" ht="12.75">
      <c r="H2209" s="52"/>
    </row>
    <row r="2210" ht="12.75">
      <c r="H2210" s="52"/>
    </row>
    <row r="2211" ht="12.75">
      <c r="H2211" s="52"/>
    </row>
    <row r="2212" ht="12.75">
      <c r="H2212" s="52"/>
    </row>
    <row r="2213" ht="12.75">
      <c r="H2213" s="52"/>
    </row>
    <row r="2214" ht="12.75">
      <c r="H2214" s="52"/>
    </row>
    <row r="2215" ht="12.75">
      <c r="H2215" s="52"/>
    </row>
    <row r="2216" ht="12.75">
      <c r="H2216" s="52"/>
    </row>
    <row r="2217" ht="12.75">
      <c r="H2217" s="52"/>
    </row>
    <row r="2218" ht="12.75">
      <c r="H2218" s="52"/>
    </row>
    <row r="2219" ht="12.75">
      <c r="H2219" s="52"/>
    </row>
    <row r="2220" ht="12.75">
      <c r="H2220" s="52"/>
    </row>
    <row r="2221" ht="12.75">
      <c r="H2221" s="52"/>
    </row>
    <row r="2222" ht="12.75">
      <c r="H2222" s="52"/>
    </row>
    <row r="2223" ht="12.75">
      <c r="H2223" s="52"/>
    </row>
    <row r="2224" ht="12.75">
      <c r="H2224" s="52"/>
    </row>
    <row r="2225" ht="12.75">
      <c r="H2225" s="52"/>
    </row>
    <row r="2226" ht="12.75">
      <c r="H2226" s="52"/>
    </row>
    <row r="2227" ht="12.75">
      <c r="H2227" s="52"/>
    </row>
    <row r="2228" ht="12.75">
      <c r="H2228" s="52"/>
    </row>
    <row r="2229" ht="12.75">
      <c r="H2229" s="52"/>
    </row>
    <row r="2230" ht="12.75">
      <c r="H2230" s="52"/>
    </row>
    <row r="2231" ht="12.75">
      <c r="H2231" s="52"/>
    </row>
    <row r="2232" ht="12.75">
      <c r="H2232" s="52"/>
    </row>
    <row r="2233" ht="12.75">
      <c r="H2233" s="52"/>
    </row>
    <row r="2234" ht="12.75">
      <c r="H2234" s="52"/>
    </row>
    <row r="2235" ht="12.75">
      <c r="H2235" s="52"/>
    </row>
    <row r="2236" ht="12.75">
      <c r="H2236" s="52"/>
    </row>
    <row r="2237" ht="12.75">
      <c r="H2237" s="52"/>
    </row>
    <row r="2238" ht="12.75">
      <c r="H2238" s="52"/>
    </row>
    <row r="2239" ht="12.75">
      <c r="H2239" s="52"/>
    </row>
    <row r="2240" ht="12.75">
      <c r="H2240" s="52"/>
    </row>
    <row r="2241" ht="12.75">
      <c r="H2241" s="52"/>
    </row>
    <row r="2242" ht="12.75">
      <c r="H2242" s="52"/>
    </row>
    <row r="2243" ht="12.75">
      <c r="H2243" s="52"/>
    </row>
    <row r="2244" ht="12.75">
      <c r="H2244" s="52"/>
    </row>
    <row r="2245" ht="12.75">
      <c r="H2245" s="52"/>
    </row>
    <row r="2246" ht="12.75">
      <c r="H2246" s="52"/>
    </row>
    <row r="2247" ht="10.5" customHeight="1">
      <c r="H2247" s="52"/>
    </row>
    <row r="2248" ht="12.75" customHeight="1" hidden="1">
      <c r="H2248" s="52"/>
    </row>
    <row r="2249" ht="12.75">
      <c r="H2249" s="52"/>
    </row>
    <row r="2250" ht="12.75">
      <c r="H2250" s="52"/>
    </row>
    <row r="2251" ht="12.75">
      <c r="H2251" s="52"/>
    </row>
    <row r="2252" ht="12.75">
      <c r="H2252" s="52"/>
    </row>
    <row r="2253" ht="12.75">
      <c r="H2253" s="52"/>
    </row>
    <row r="2254" ht="12.75">
      <c r="H2254" s="52"/>
    </row>
    <row r="2255" ht="12.75">
      <c r="H2255" s="52"/>
    </row>
    <row r="2256" ht="12.75">
      <c r="H2256" s="52"/>
    </row>
    <row r="2257" ht="12.75">
      <c r="H2257" s="52"/>
    </row>
    <row r="2258" ht="12.75">
      <c r="H2258" s="52"/>
    </row>
    <row r="2259" ht="12.75">
      <c r="H2259" s="52"/>
    </row>
    <row r="2260" ht="12.75">
      <c r="H2260" s="52"/>
    </row>
    <row r="2261" ht="12.75">
      <c r="H2261" s="52"/>
    </row>
    <row r="2262" ht="12.75">
      <c r="H2262" s="52"/>
    </row>
    <row r="2263" ht="12.75">
      <c r="H2263" s="52"/>
    </row>
    <row r="2264" ht="12.75">
      <c r="H2264" s="52"/>
    </row>
    <row r="2265" ht="12.75">
      <c r="H2265" s="52"/>
    </row>
    <row r="2266" ht="12.75">
      <c r="H2266" s="52"/>
    </row>
    <row r="2267" ht="12.75">
      <c r="H2267" s="52"/>
    </row>
    <row r="2268" ht="12.75">
      <c r="H2268" s="52"/>
    </row>
    <row r="2269" ht="12.75">
      <c r="H2269" s="52"/>
    </row>
    <row r="2270" ht="12.75">
      <c r="H2270" s="52"/>
    </row>
    <row r="2271" ht="12.75">
      <c r="H2271" s="52"/>
    </row>
    <row r="2272" ht="12.75">
      <c r="H2272" s="52"/>
    </row>
    <row r="2273" ht="12.75">
      <c r="H2273" s="52"/>
    </row>
    <row r="2274" ht="12.75">
      <c r="H2274" s="52"/>
    </row>
    <row r="2275" ht="12.75">
      <c r="H2275" s="52"/>
    </row>
    <row r="2276" ht="12.75">
      <c r="H2276" s="52"/>
    </row>
    <row r="2277" ht="12.75">
      <c r="H2277" s="52"/>
    </row>
    <row r="2278" ht="12.75">
      <c r="H2278" s="52"/>
    </row>
    <row r="2279" ht="12.75">
      <c r="H2279" s="52"/>
    </row>
    <row r="2280" ht="12.75">
      <c r="H2280" s="52"/>
    </row>
    <row r="2281" ht="12.75">
      <c r="H2281" s="52"/>
    </row>
    <row r="2282" ht="12.75">
      <c r="H2282" s="52"/>
    </row>
    <row r="2283" ht="12.75">
      <c r="H2283" s="52"/>
    </row>
    <row r="2284" ht="12.75">
      <c r="H2284" s="52"/>
    </row>
    <row r="2285" ht="12.75">
      <c r="H2285" s="52"/>
    </row>
    <row r="2286" ht="12.75">
      <c r="H2286" s="52"/>
    </row>
    <row r="2287" ht="12.75">
      <c r="H2287" s="52"/>
    </row>
    <row r="2288" ht="12.75">
      <c r="H2288" s="52"/>
    </row>
    <row r="2289" ht="12.75">
      <c r="H2289" s="52"/>
    </row>
    <row r="2290" ht="12.75">
      <c r="H2290" s="52"/>
    </row>
    <row r="2291" ht="12.75">
      <c r="H2291" s="52"/>
    </row>
    <row r="2292" ht="12.75">
      <c r="H2292" s="52"/>
    </row>
    <row r="2293" ht="12.75">
      <c r="H2293" s="52"/>
    </row>
    <row r="2294" ht="12.75">
      <c r="H2294" s="52"/>
    </row>
    <row r="2295" ht="12.75">
      <c r="H2295" s="52"/>
    </row>
    <row r="2296" ht="12.75">
      <c r="H2296" s="52"/>
    </row>
    <row r="2297" ht="12.75">
      <c r="H2297" s="52"/>
    </row>
    <row r="2298" ht="12.75">
      <c r="H2298" s="52"/>
    </row>
    <row r="2299" ht="12.75">
      <c r="H2299" s="52"/>
    </row>
    <row r="2300" ht="12.75">
      <c r="H2300" s="52"/>
    </row>
    <row r="2301" ht="12.75">
      <c r="H2301" s="52"/>
    </row>
    <row r="2302" ht="12.75">
      <c r="H2302" s="52"/>
    </row>
    <row r="2303" ht="12.75">
      <c r="H2303" s="52"/>
    </row>
    <row r="2304" ht="12.75">
      <c r="H2304" s="52"/>
    </row>
    <row r="2305" ht="12.75">
      <c r="H2305" s="52"/>
    </row>
    <row r="2306" ht="12.75">
      <c r="H2306" s="52"/>
    </row>
    <row r="2307" ht="12.75">
      <c r="H2307" s="52"/>
    </row>
    <row r="2308" ht="12.75">
      <c r="H2308" s="52"/>
    </row>
    <row r="2309" ht="12.75">
      <c r="H2309" s="52"/>
    </row>
    <row r="2310" ht="12.75">
      <c r="H2310" s="52"/>
    </row>
    <row r="2311" ht="12.75">
      <c r="H2311" s="52"/>
    </row>
    <row r="2312" ht="12.75">
      <c r="H2312" s="52"/>
    </row>
    <row r="2313" ht="12.75">
      <c r="H2313" s="52"/>
    </row>
    <row r="2314" ht="12.75">
      <c r="H2314" s="52"/>
    </row>
    <row r="2315" ht="12.75">
      <c r="H2315" s="52"/>
    </row>
    <row r="2316" ht="12.75">
      <c r="H2316" s="52"/>
    </row>
    <row r="2317" ht="12.75">
      <c r="H2317" s="52"/>
    </row>
    <row r="2318" ht="12.75">
      <c r="H2318" s="52"/>
    </row>
    <row r="2319" ht="12.75">
      <c r="H2319" s="52"/>
    </row>
    <row r="2320" ht="12.75">
      <c r="H2320" s="52"/>
    </row>
    <row r="2321" ht="12.75">
      <c r="H2321" s="52"/>
    </row>
    <row r="2322" ht="12.75">
      <c r="H2322" s="52"/>
    </row>
    <row r="2323" ht="12.75">
      <c r="H2323" s="52"/>
    </row>
    <row r="2324" ht="12.75">
      <c r="H2324" s="52"/>
    </row>
    <row r="2325" ht="12.75">
      <c r="H2325" s="52"/>
    </row>
    <row r="2326" ht="12.75">
      <c r="H2326" s="52"/>
    </row>
    <row r="2327" ht="12.75">
      <c r="H2327" s="52"/>
    </row>
    <row r="2328" ht="12.75">
      <c r="H2328" s="52"/>
    </row>
    <row r="2329" ht="12.75">
      <c r="H2329" s="52"/>
    </row>
    <row r="2330" ht="12.75">
      <c r="H2330" s="52"/>
    </row>
    <row r="2331" ht="12.75">
      <c r="H2331" s="52"/>
    </row>
    <row r="2332" ht="12.75">
      <c r="H2332" s="52"/>
    </row>
    <row r="2333" ht="12.75">
      <c r="H2333" s="52"/>
    </row>
    <row r="2334" ht="12.75">
      <c r="H2334" s="52"/>
    </row>
    <row r="2335" ht="12.75">
      <c r="H2335" s="52"/>
    </row>
    <row r="2336" ht="12.75">
      <c r="H2336" s="52"/>
    </row>
    <row r="2337" ht="12.75">
      <c r="H2337" s="52"/>
    </row>
    <row r="2338" ht="12.75">
      <c r="H2338" s="52"/>
    </row>
    <row r="2339" ht="12.75">
      <c r="H2339" s="52"/>
    </row>
    <row r="2340" ht="12.75">
      <c r="H2340" s="52"/>
    </row>
    <row r="2341" ht="12.75">
      <c r="H2341" s="52"/>
    </row>
    <row r="2342" ht="12.75">
      <c r="H2342" s="52"/>
    </row>
    <row r="2343" ht="12.75">
      <c r="H2343" s="52"/>
    </row>
    <row r="2344" ht="12.75">
      <c r="H2344" s="52"/>
    </row>
    <row r="2345" ht="12.75">
      <c r="H2345" s="52"/>
    </row>
    <row r="2346" ht="12.75">
      <c r="H2346" s="52"/>
    </row>
    <row r="2347" ht="12.75">
      <c r="H2347" s="52"/>
    </row>
    <row r="2348" ht="12.75">
      <c r="H2348" s="52"/>
    </row>
    <row r="2349" ht="12.75">
      <c r="H2349" s="52"/>
    </row>
    <row r="2350" ht="12.75">
      <c r="H2350" s="52"/>
    </row>
    <row r="2351" ht="12.75">
      <c r="H2351" s="52"/>
    </row>
    <row r="2352" ht="12.75">
      <c r="H2352" s="52"/>
    </row>
    <row r="2353" ht="12.75">
      <c r="H2353" s="52"/>
    </row>
    <row r="2354" ht="12.75">
      <c r="H2354" s="52"/>
    </row>
    <row r="2355" ht="12.75">
      <c r="H2355" s="52"/>
    </row>
    <row r="2356" ht="12.75">
      <c r="H2356" s="52"/>
    </row>
    <row r="2357" ht="12.75">
      <c r="H2357" s="52"/>
    </row>
    <row r="2358" ht="12.75">
      <c r="H2358" s="52"/>
    </row>
    <row r="2359" ht="12.75">
      <c r="H2359" s="52"/>
    </row>
    <row r="2360" ht="12.75">
      <c r="H2360" s="52"/>
    </row>
    <row r="2361" ht="12.75">
      <c r="H2361" s="52"/>
    </row>
    <row r="2362" ht="12.75">
      <c r="H2362" s="52"/>
    </row>
    <row r="2363" ht="12.75">
      <c r="H2363" s="52"/>
    </row>
    <row r="2364" ht="12.75">
      <c r="H2364" s="52"/>
    </row>
    <row r="2365" ht="12.75">
      <c r="H2365" s="52"/>
    </row>
    <row r="2366" ht="12.75">
      <c r="H2366" s="52"/>
    </row>
    <row r="2367" ht="12.75">
      <c r="H2367" s="52"/>
    </row>
    <row r="2368" ht="12.75">
      <c r="H2368" s="52"/>
    </row>
    <row r="2369" ht="12.75">
      <c r="H2369" s="52"/>
    </row>
    <row r="2370" ht="12.75">
      <c r="H2370" s="52"/>
    </row>
    <row r="2371" ht="12.75">
      <c r="H2371" s="52"/>
    </row>
    <row r="2372" ht="12.75">
      <c r="H2372" s="52"/>
    </row>
    <row r="2373" ht="12.75">
      <c r="H2373" s="52"/>
    </row>
    <row r="2374" ht="12.75">
      <c r="H2374" s="52"/>
    </row>
    <row r="2375" ht="12.75">
      <c r="H2375" s="52"/>
    </row>
    <row r="2376" ht="12.75">
      <c r="H2376" s="52"/>
    </row>
    <row r="2377" ht="12.75">
      <c r="H2377" s="52"/>
    </row>
    <row r="2378" ht="12.75">
      <c r="H2378" s="52"/>
    </row>
    <row r="2379" ht="12.75">
      <c r="H2379" s="52"/>
    </row>
    <row r="2380" ht="12.75">
      <c r="H2380" s="52"/>
    </row>
    <row r="2381" ht="12.75">
      <c r="H2381" s="52"/>
    </row>
    <row r="2382" ht="12.75">
      <c r="H2382" s="52"/>
    </row>
    <row r="2383" ht="12.75">
      <c r="H2383" s="52"/>
    </row>
    <row r="2384" ht="12.75">
      <c r="H2384" s="52"/>
    </row>
    <row r="2385" ht="12.75">
      <c r="H2385" s="52"/>
    </row>
    <row r="2386" ht="12.75">
      <c r="H2386" s="52"/>
    </row>
    <row r="2387" ht="12.75">
      <c r="H2387" s="52"/>
    </row>
    <row r="2388" ht="12.75">
      <c r="H2388" s="52"/>
    </row>
    <row r="2389" ht="12.75">
      <c r="H2389" s="52"/>
    </row>
    <row r="2390" ht="12.75">
      <c r="H2390" s="52"/>
    </row>
    <row r="2391" ht="12.75">
      <c r="H2391" s="52"/>
    </row>
    <row r="2392" ht="12.75">
      <c r="H2392" s="52"/>
    </row>
    <row r="2393" ht="12.75">
      <c r="H2393" s="52"/>
    </row>
    <row r="2394" ht="12.75">
      <c r="H2394" s="52"/>
    </row>
    <row r="2395" ht="12.75">
      <c r="H2395" s="52"/>
    </row>
    <row r="2396" ht="12.75">
      <c r="H2396" s="52"/>
    </row>
    <row r="2397" ht="12.75">
      <c r="H2397" s="52"/>
    </row>
    <row r="2398" ht="12.75">
      <c r="H2398" s="52"/>
    </row>
    <row r="2399" ht="12.75">
      <c r="H2399" s="52"/>
    </row>
    <row r="2400" ht="12.75">
      <c r="H2400" s="52"/>
    </row>
    <row r="2401" ht="12.75">
      <c r="H2401" s="52"/>
    </row>
    <row r="2402" ht="12.75">
      <c r="H2402" s="52"/>
    </row>
    <row r="2403" ht="12.75">
      <c r="H2403" s="52"/>
    </row>
    <row r="2404" ht="12.75">
      <c r="H2404" s="52"/>
    </row>
    <row r="2405" ht="12.75">
      <c r="H2405" s="52"/>
    </row>
    <row r="2406" ht="12.75">
      <c r="H2406" s="52"/>
    </row>
    <row r="2407" ht="12.75">
      <c r="H2407" s="52"/>
    </row>
    <row r="2408" ht="12.75">
      <c r="H2408" s="52"/>
    </row>
    <row r="2409" ht="12.75">
      <c r="H2409" s="52"/>
    </row>
    <row r="2410" ht="12.75">
      <c r="H2410" s="52"/>
    </row>
    <row r="2411" ht="12.75">
      <c r="H2411" s="52"/>
    </row>
    <row r="2412" ht="12.75">
      <c r="H2412" s="52"/>
    </row>
    <row r="2413" ht="12.75">
      <c r="H2413" s="52"/>
    </row>
    <row r="2414" ht="12.75">
      <c r="H2414" s="52"/>
    </row>
    <row r="2415" ht="12.75">
      <c r="H2415" s="52"/>
    </row>
    <row r="2416" ht="12.75">
      <c r="H2416" s="52"/>
    </row>
    <row r="2417" ht="12.75">
      <c r="H2417" s="52"/>
    </row>
    <row r="2418" ht="12.75">
      <c r="H2418" s="52"/>
    </row>
    <row r="2419" ht="12.75">
      <c r="H2419" s="52"/>
    </row>
    <row r="2420" ht="12.75">
      <c r="H2420" s="52"/>
    </row>
    <row r="2421" ht="12.75">
      <c r="H2421" s="52"/>
    </row>
    <row r="2422" ht="12.75">
      <c r="H2422" s="52"/>
    </row>
    <row r="2423" ht="12.75">
      <c r="H2423" s="52"/>
    </row>
    <row r="2424" ht="12.75">
      <c r="H2424" s="52"/>
    </row>
    <row r="2425" ht="12.75">
      <c r="H2425" s="52"/>
    </row>
    <row r="2426" ht="12.75">
      <c r="H2426" s="52"/>
    </row>
    <row r="2427" ht="12.75">
      <c r="H2427" s="52"/>
    </row>
    <row r="2428" ht="12.75">
      <c r="H2428" s="52"/>
    </row>
    <row r="2429" ht="12.75">
      <c r="H2429" s="52"/>
    </row>
    <row r="2430" ht="12.75">
      <c r="H2430" s="52"/>
    </row>
    <row r="2431" ht="12.75">
      <c r="H2431" s="52"/>
    </row>
    <row r="2432" ht="12.75">
      <c r="H2432" s="52"/>
    </row>
    <row r="2433" ht="12.75">
      <c r="H2433" s="52"/>
    </row>
    <row r="2434" ht="12.75">
      <c r="H2434" s="52"/>
    </row>
    <row r="2435" ht="12.75">
      <c r="H2435" s="52"/>
    </row>
    <row r="2436" ht="12.75">
      <c r="H2436" s="52"/>
    </row>
    <row r="2437" ht="12.75">
      <c r="H2437" s="52"/>
    </row>
    <row r="2438" ht="12.75">
      <c r="H2438" s="52"/>
    </row>
    <row r="2439" ht="12.75">
      <c r="H2439" s="52"/>
    </row>
    <row r="2440" ht="12.75">
      <c r="H2440" s="52"/>
    </row>
    <row r="2441" ht="12.75">
      <c r="H2441" s="52"/>
    </row>
    <row r="2442" ht="12.75">
      <c r="H2442" s="52"/>
    </row>
    <row r="2443" ht="12.75">
      <c r="H2443" s="52"/>
    </row>
    <row r="2444" ht="12.75">
      <c r="H2444" s="52"/>
    </row>
    <row r="2445" ht="12.75">
      <c r="H2445" s="52"/>
    </row>
    <row r="2446" ht="12.75">
      <c r="H2446" s="52"/>
    </row>
    <row r="2447" ht="12.75">
      <c r="H2447" s="52"/>
    </row>
    <row r="2448" ht="12.75">
      <c r="H2448" s="52"/>
    </row>
    <row r="2449" ht="12.75">
      <c r="H2449" s="52"/>
    </row>
    <row r="2450" ht="12.75">
      <c r="H2450" s="52"/>
    </row>
    <row r="2451" ht="12.75">
      <c r="H2451" s="52"/>
    </row>
    <row r="2452" ht="12.75">
      <c r="H2452" s="52"/>
    </row>
    <row r="2453" ht="12.75">
      <c r="H2453" s="52"/>
    </row>
    <row r="2454" ht="12.75">
      <c r="H2454" s="52"/>
    </row>
    <row r="2455" ht="12.75">
      <c r="H2455" s="52"/>
    </row>
    <row r="2456" ht="12.75">
      <c r="H2456" s="52"/>
    </row>
    <row r="2457" ht="12.75">
      <c r="H2457" s="52"/>
    </row>
    <row r="2458" ht="12.75">
      <c r="H2458" s="52"/>
    </row>
    <row r="2459" ht="12.75">
      <c r="H2459" s="52"/>
    </row>
    <row r="2460" ht="12.75">
      <c r="H2460" s="52"/>
    </row>
    <row r="2461" ht="12.75">
      <c r="H2461" s="52"/>
    </row>
    <row r="2462" ht="12.75">
      <c r="H2462" s="52"/>
    </row>
    <row r="2463" ht="12.75">
      <c r="H2463" s="52"/>
    </row>
    <row r="2464" ht="12.75">
      <c r="H2464" s="52"/>
    </row>
    <row r="2465" ht="12.75">
      <c r="H2465" s="52"/>
    </row>
    <row r="2466" ht="12.75">
      <c r="H2466" s="52"/>
    </row>
    <row r="2467" ht="12.75">
      <c r="H2467" s="52"/>
    </row>
    <row r="2468" ht="12.75">
      <c r="H2468" s="52"/>
    </row>
    <row r="2469" ht="12.75">
      <c r="H2469" s="52"/>
    </row>
    <row r="2470" ht="12.75">
      <c r="H2470" s="52"/>
    </row>
    <row r="2471" ht="12.75">
      <c r="H2471" s="52"/>
    </row>
    <row r="2472" ht="12.75">
      <c r="H2472" s="52"/>
    </row>
    <row r="2473" ht="12.75">
      <c r="H2473" s="52"/>
    </row>
    <row r="2474" ht="12.75">
      <c r="H2474" s="52"/>
    </row>
    <row r="2475" ht="12.75">
      <c r="H2475" s="52"/>
    </row>
    <row r="2476" ht="12.75">
      <c r="H2476" s="52"/>
    </row>
    <row r="2477" ht="12.75">
      <c r="H2477" s="52"/>
    </row>
    <row r="2478" ht="12.75">
      <c r="H2478" s="52"/>
    </row>
    <row r="2479" ht="12.75">
      <c r="H2479" s="52"/>
    </row>
    <row r="2480" ht="12.75">
      <c r="H2480" s="52"/>
    </row>
    <row r="2481" ht="12.75">
      <c r="H2481" s="52"/>
    </row>
    <row r="2482" ht="12.75">
      <c r="H2482" s="52"/>
    </row>
    <row r="2483" ht="12.75">
      <c r="H2483" s="52"/>
    </row>
    <row r="2484" ht="12.75">
      <c r="H2484" s="52"/>
    </row>
    <row r="2485" ht="12.75">
      <c r="H2485" s="52"/>
    </row>
    <row r="2486" ht="12.75">
      <c r="H2486" s="52"/>
    </row>
    <row r="2487" ht="12.75">
      <c r="H2487" s="52"/>
    </row>
    <row r="2488" ht="12.75">
      <c r="H2488" s="52"/>
    </row>
    <row r="2489" ht="12.75">
      <c r="H2489" s="52"/>
    </row>
    <row r="2490" ht="12.75">
      <c r="H2490" s="52"/>
    </row>
    <row r="2491" ht="12.75">
      <c r="H2491" s="52"/>
    </row>
    <row r="2492" ht="12.75">
      <c r="H2492" s="52"/>
    </row>
    <row r="2493" ht="12.75">
      <c r="H2493" s="52"/>
    </row>
    <row r="2494" ht="12.75">
      <c r="H2494" s="52"/>
    </row>
    <row r="2495" ht="12.75">
      <c r="H2495" s="52"/>
    </row>
    <row r="2496" ht="12.75">
      <c r="H2496" s="52"/>
    </row>
    <row r="2497" ht="12.75">
      <c r="H2497" s="52"/>
    </row>
    <row r="2498" ht="12.75">
      <c r="H2498" s="52"/>
    </row>
    <row r="2499" ht="12.75">
      <c r="H2499" s="52"/>
    </row>
    <row r="2500" ht="12.75">
      <c r="H2500" s="52"/>
    </row>
    <row r="2501" ht="12.75">
      <c r="H2501" s="52"/>
    </row>
    <row r="2502" ht="12.75">
      <c r="H2502" s="52"/>
    </row>
    <row r="2503" ht="12.75">
      <c r="H2503" s="52"/>
    </row>
    <row r="2504" ht="12.75">
      <c r="H2504" s="52"/>
    </row>
    <row r="2505" ht="12.75">
      <c r="H2505" s="52"/>
    </row>
    <row r="2506" ht="12.75">
      <c r="H2506" s="52"/>
    </row>
    <row r="2507" ht="12.75">
      <c r="H2507" s="52"/>
    </row>
    <row r="2508" ht="12.75">
      <c r="H2508" s="52"/>
    </row>
    <row r="2509" ht="12.75">
      <c r="H2509" s="52"/>
    </row>
    <row r="2510" ht="12.75">
      <c r="H2510" s="52"/>
    </row>
    <row r="2511" ht="12.75">
      <c r="H2511" s="52"/>
    </row>
    <row r="2512" ht="12.75">
      <c r="H2512" s="52"/>
    </row>
    <row r="2513" ht="12.75">
      <c r="H2513" s="52"/>
    </row>
    <row r="2514" ht="12.75">
      <c r="H2514" s="52"/>
    </row>
    <row r="2515" ht="12.75">
      <c r="H2515" s="52"/>
    </row>
    <row r="2516" ht="12.75">
      <c r="H2516" s="52"/>
    </row>
    <row r="2517" ht="12.75">
      <c r="H2517" s="52"/>
    </row>
    <row r="2518" ht="12.75">
      <c r="H2518" s="52"/>
    </row>
    <row r="2519" ht="12.75">
      <c r="H2519" s="52"/>
    </row>
    <row r="2520" ht="12.75">
      <c r="H2520" s="52"/>
    </row>
    <row r="2521" ht="12.75">
      <c r="H2521" s="52"/>
    </row>
    <row r="2522" ht="12.75">
      <c r="H2522" s="52"/>
    </row>
    <row r="2523" ht="12.75">
      <c r="H2523" s="52"/>
    </row>
    <row r="2524" ht="12.75">
      <c r="H2524" s="52"/>
    </row>
    <row r="2525" ht="12.75">
      <c r="H2525" s="52"/>
    </row>
    <row r="2526" ht="12.75">
      <c r="H2526" s="52"/>
    </row>
    <row r="2527" ht="12.75">
      <c r="H2527" s="52"/>
    </row>
    <row r="2528" ht="12.75">
      <c r="H2528" s="52"/>
    </row>
    <row r="2529" ht="12.75">
      <c r="H2529" s="52"/>
    </row>
    <row r="2530" ht="12.75">
      <c r="H2530" s="52"/>
    </row>
    <row r="2531" ht="12.75">
      <c r="H2531" s="52"/>
    </row>
    <row r="2532" ht="12.75">
      <c r="H2532" s="52"/>
    </row>
    <row r="2533" ht="12.75">
      <c r="H2533" s="52"/>
    </row>
    <row r="2534" ht="12.75">
      <c r="H2534" s="52"/>
    </row>
    <row r="2535" ht="12.75">
      <c r="H2535" s="52"/>
    </row>
    <row r="2536" ht="12.75">
      <c r="H2536" s="52"/>
    </row>
    <row r="2537" ht="12.75">
      <c r="H2537" s="52"/>
    </row>
    <row r="2538" ht="12.75">
      <c r="H2538" s="52"/>
    </row>
    <row r="2539" ht="12.75">
      <c r="H2539" s="52"/>
    </row>
    <row r="2540" ht="12.75">
      <c r="H2540" s="52"/>
    </row>
    <row r="2541" ht="12.75">
      <c r="H2541" s="52"/>
    </row>
    <row r="2542" ht="12.75">
      <c r="H2542" s="52"/>
    </row>
    <row r="2543" ht="12.75">
      <c r="H2543" s="52"/>
    </row>
    <row r="2544" ht="12.75">
      <c r="H2544" s="52"/>
    </row>
    <row r="2545" ht="12.75">
      <c r="H2545" s="52"/>
    </row>
    <row r="2546" ht="12.75">
      <c r="H2546" s="52"/>
    </row>
    <row r="2547" ht="12.75">
      <c r="H2547" s="52"/>
    </row>
    <row r="2548" ht="12.75">
      <c r="H2548" s="52"/>
    </row>
    <row r="2549" ht="12.75">
      <c r="H2549" s="52"/>
    </row>
    <row r="2550" ht="12.75">
      <c r="H2550" s="52"/>
    </row>
    <row r="2551" ht="12.75">
      <c r="H2551" s="52"/>
    </row>
    <row r="2552" ht="12.75">
      <c r="H2552" s="52"/>
    </row>
    <row r="2553" ht="12.75">
      <c r="H2553" s="52"/>
    </row>
    <row r="2554" ht="12.75">
      <c r="H2554" s="52"/>
    </row>
    <row r="2555" ht="12.75">
      <c r="H2555" s="52"/>
    </row>
    <row r="2556" ht="12.75">
      <c r="H2556" s="52"/>
    </row>
    <row r="2557" ht="12.75">
      <c r="H2557" s="52"/>
    </row>
    <row r="2558" ht="12.75">
      <c r="H2558" s="52"/>
    </row>
    <row r="2559" ht="12.75">
      <c r="H2559" s="52"/>
    </row>
    <row r="2560" ht="12.75">
      <c r="H2560" s="52"/>
    </row>
    <row r="2561" ht="12.75">
      <c r="H2561" s="52"/>
    </row>
    <row r="2562" ht="12.75">
      <c r="H2562" s="52"/>
    </row>
    <row r="2563" ht="12.75">
      <c r="H2563" s="52"/>
    </row>
    <row r="2564" ht="12.75">
      <c r="H2564" s="52"/>
    </row>
    <row r="2565" ht="12.75">
      <c r="H2565" s="52"/>
    </row>
    <row r="2566" ht="12.75">
      <c r="H2566" s="52"/>
    </row>
    <row r="2567" ht="12.75">
      <c r="H2567" s="52"/>
    </row>
    <row r="2568" ht="12.75">
      <c r="H2568" s="52"/>
    </row>
    <row r="2569" ht="12.75">
      <c r="H2569" s="52"/>
    </row>
    <row r="2570" ht="12.75">
      <c r="H2570" s="52"/>
    </row>
    <row r="2571" ht="12.75">
      <c r="H2571" s="52"/>
    </row>
    <row r="2572" ht="12.75">
      <c r="H2572" s="52"/>
    </row>
    <row r="2573" ht="12.75">
      <c r="H2573" s="52"/>
    </row>
    <row r="2574" ht="12.75">
      <c r="H2574" s="52"/>
    </row>
    <row r="2575" ht="12.75">
      <c r="H2575" s="52"/>
    </row>
    <row r="2576" ht="12.75">
      <c r="H2576" s="52"/>
    </row>
    <row r="2577" ht="12.75">
      <c r="H2577" s="52"/>
    </row>
    <row r="2578" ht="12.75">
      <c r="H2578" s="52"/>
    </row>
    <row r="2579" ht="12.75">
      <c r="H2579" s="52"/>
    </row>
    <row r="2580" ht="12.75">
      <c r="H2580" s="52"/>
    </row>
    <row r="2581" ht="12.75">
      <c r="H2581" s="52"/>
    </row>
    <row r="2582" ht="12.75">
      <c r="H2582" s="52"/>
    </row>
    <row r="2583" ht="12.75">
      <c r="H2583" s="52"/>
    </row>
    <row r="2584" ht="12.75">
      <c r="H2584" s="52"/>
    </row>
    <row r="2585" ht="12.75">
      <c r="H2585" s="52"/>
    </row>
    <row r="2586" ht="12.75">
      <c r="H2586" s="52"/>
    </row>
    <row r="2587" ht="12.75">
      <c r="H2587" s="52"/>
    </row>
    <row r="2588" ht="12.75">
      <c r="H2588" s="52"/>
    </row>
    <row r="2589" ht="12.75">
      <c r="H2589" s="52"/>
    </row>
    <row r="2590" ht="12.75">
      <c r="H2590" s="52"/>
    </row>
    <row r="2591" ht="12.75">
      <c r="H2591" s="52"/>
    </row>
    <row r="2592" ht="12.75">
      <c r="H2592" s="52"/>
    </row>
    <row r="2593" ht="12.75">
      <c r="H2593" s="52"/>
    </row>
    <row r="2594" ht="12.75">
      <c r="H2594" s="52"/>
    </row>
    <row r="2595" ht="12.75">
      <c r="H2595" s="52"/>
    </row>
    <row r="2596" ht="12.75">
      <c r="H2596" s="52"/>
    </row>
    <row r="2597" ht="12.75">
      <c r="H2597" s="52"/>
    </row>
    <row r="2598" ht="12.75">
      <c r="H2598" s="52"/>
    </row>
    <row r="2599" ht="12.75">
      <c r="H2599" s="52"/>
    </row>
    <row r="2600" ht="12.75">
      <c r="H2600" s="52"/>
    </row>
    <row r="2601" ht="12.75">
      <c r="H2601" s="52"/>
    </row>
    <row r="2602" ht="12.75">
      <c r="H2602" s="52"/>
    </row>
    <row r="2603" ht="12.75">
      <c r="H2603" s="52"/>
    </row>
    <row r="2604" ht="12.75">
      <c r="H2604" s="52"/>
    </row>
    <row r="2605" ht="12.75">
      <c r="H2605" s="52"/>
    </row>
    <row r="2606" ht="12.75">
      <c r="H2606" s="52"/>
    </row>
    <row r="2607" ht="12.75">
      <c r="H2607" s="52"/>
    </row>
    <row r="2608" ht="12.75">
      <c r="H2608" s="52"/>
    </row>
    <row r="2609" ht="12.75">
      <c r="H2609" s="52"/>
    </row>
    <row r="2610" ht="12.75">
      <c r="H2610" s="52"/>
    </row>
    <row r="2611" ht="12.75">
      <c r="H2611" s="52"/>
    </row>
    <row r="2612" ht="12.75">
      <c r="H2612" s="52"/>
    </row>
    <row r="2613" ht="12.75">
      <c r="H2613" s="52"/>
    </row>
    <row r="2614" ht="12.75">
      <c r="H2614" s="52"/>
    </row>
    <row r="2615" ht="12.75">
      <c r="H2615" s="52"/>
    </row>
    <row r="2616" ht="12.75">
      <c r="H2616" s="52"/>
    </row>
    <row r="2617" ht="12.75">
      <c r="H2617" s="52"/>
    </row>
    <row r="2618" ht="12.75">
      <c r="H2618" s="52"/>
    </row>
    <row r="2619" ht="12.75">
      <c r="H2619" s="52"/>
    </row>
    <row r="2620" ht="12.75">
      <c r="H2620" s="52"/>
    </row>
    <row r="2621" ht="12.75">
      <c r="H2621" s="52"/>
    </row>
    <row r="2622" ht="12.75">
      <c r="H2622" s="52"/>
    </row>
    <row r="2623" ht="12.75">
      <c r="H2623" s="52"/>
    </row>
    <row r="2624" ht="12.75">
      <c r="H2624" s="52"/>
    </row>
    <row r="2625" ht="12.75">
      <c r="H2625" s="52"/>
    </row>
    <row r="2626" ht="12.75">
      <c r="H2626" s="52"/>
    </row>
    <row r="2627" ht="12.75">
      <c r="H2627" s="52"/>
    </row>
    <row r="2628" ht="12.75">
      <c r="H2628" s="52"/>
    </row>
    <row r="2629" ht="12.75">
      <c r="H2629" s="52"/>
    </row>
    <row r="2630" ht="12.75">
      <c r="H2630" s="52"/>
    </row>
    <row r="2631" ht="12.75">
      <c r="H2631" s="52"/>
    </row>
    <row r="2632" ht="12.75">
      <c r="H2632" s="52"/>
    </row>
    <row r="2633" ht="12.75">
      <c r="H2633" s="52"/>
    </row>
    <row r="2634" ht="12.75">
      <c r="H2634" s="52"/>
    </row>
    <row r="2635" ht="12.75">
      <c r="H2635" s="52"/>
    </row>
    <row r="2636" ht="12.75">
      <c r="H2636" s="52"/>
    </row>
    <row r="2637" ht="12.75">
      <c r="H2637" s="52"/>
    </row>
    <row r="2638" ht="12.75">
      <c r="H2638" s="52"/>
    </row>
    <row r="2639" ht="12.75">
      <c r="H2639" s="52"/>
    </row>
    <row r="2640" ht="12.75">
      <c r="H2640" s="52"/>
    </row>
    <row r="2641" ht="12.75">
      <c r="H2641" s="52"/>
    </row>
    <row r="2642" ht="12.75">
      <c r="H2642" s="52"/>
    </row>
    <row r="2643" ht="12.75">
      <c r="H2643" s="52"/>
    </row>
    <row r="2644" ht="12.75">
      <c r="H2644" s="52"/>
    </row>
    <row r="2645" ht="12.75">
      <c r="H2645" s="52"/>
    </row>
    <row r="2646" ht="12.75">
      <c r="H2646" s="52"/>
    </row>
    <row r="2647" ht="12.75">
      <c r="H2647" s="52"/>
    </row>
    <row r="2648" ht="12.75">
      <c r="H2648" s="52"/>
    </row>
    <row r="2649" ht="12.75">
      <c r="H2649" s="52"/>
    </row>
    <row r="2650" ht="12.75">
      <c r="H2650" s="52"/>
    </row>
    <row r="2651" ht="12.75">
      <c r="H2651" s="52"/>
    </row>
    <row r="2652" ht="12.75">
      <c r="H2652" s="52"/>
    </row>
    <row r="2653" ht="12.75">
      <c r="H2653" s="52"/>
    </row>
    <row r="2654" ht="12.75">
      <c r="H2654" s="52"/>
    </row>
    <row r="2655" ht="12.75">
      <c r="H2655" s="52"/>
    </row>
    <row r="2656" ht="12.75">
      <c r="H2656" s="52"/>
    </row>
    <row r="2657" ht="12.75">
      <c r="H2657" s="52"/>
    </row>
    <row r="2658" ht="12.75">
      <c r="H2658" s="52"/>
    </row>
    <row r="2659" ht="12.75">
      <c r="H2659" s="52"/>
    </row>
    <row r="2660" ht="12.75">
      <c r="H2660" s="52"/>
    </row>
    <row r="2661" ht="12.75">
      <c r="H2661" s="52"/>
    </row>
    <row r="2662" ht="12.75">
      <c r="H2662" s="52"/>
    </row>
    <row r="2663" ht="12.75">
      <c r="H2663" s="52"/>
    </row>
    <row r="2664" ht="12.75">
      <c r="H2664" s="52"/>
    </row>
    <row r="2665" ht="12.75">
      <c r="H2665" s="52"/>
    </row>
    <row r="2666" ht="12.75">
      <c r="H2666" s="52"/>
    </row>
    <row r="2667" ht="12.75">
      <c r="H2667" s="52"/>
    </row>
    <row r="2668" ht="12.75">
      <c r="H2668" s="52"/>
    </row>
    <row r="2669" ht="12.75">
      <c r="H2669" s="52"/>
    </row>
    <row r="2670" ht="12.75">
      <c r="H2670" s="52"/>
    </row>
    <row r="2671" ht="12.75">
      <c r="H2671" s="52"/>
    </row>
    <row r="2672" ht="12.75">
      <c r="H2672" s="52"/>
    </row>
    <row r="2673" ht="12.75">
      <c r="H2673" s="52"/>
    </row>
    <row r="2674" ht="12.75">
      <c r="H2674" s="52"/>
    </row>
    <row r="2675" ht="12.75">
      <c r="H2675" s="52"/>
    </row>
    <row r="2676" ht="12.75">
      <c r="H2676" s="52"/>
    </row>
    <row r="2677" ht="12.75">
      <c r="H2677" s="52"/>
    </row>
    <row r="2678" ht="12.75">
      <c r="H2678" s="52"/>
    </row>
    <row r="2679" ht="12.75">
      <c r="H2679" s="52"/>
    </row>
    <row r="2680" ht="12.75">
      <c r="H2680" s="52"/>
    </row>
    <row r="2681" ht="12.75">
      <c r="H2681" s="52"/>
    </row>
    <row r="2682" ht="12.75">
      <c r="H2682" s="52"/>
    </row>
    <row r="2683" ht="12.75">
      <c r="H2683" s="52"/>
    </row>
    <row r="2684" ht="12.75">
      <c r="H2684" s="52"/>
    </row>
    <row r="2685" ht="12.75">
      <c r="H2685" s="52"/>
    </row>
    <row r="2686" ht="12.75">
      <c r="H2686" s="52"/>
    </row>
    <row r="2687" ht="12.75">
      <c r="H2687" s="52"/>
    </row>
    <row r="2688" ht="12.75">
      <c r="H2688" s="52"/>
    </row>
    <row r="2689" ht="12.75">
      <c r="H2689" s="52"/>
    </row>
    <row r="2690" ht="12.75">
      <c r="H2690" s="52"/>
    </row>
    <row r="2691" ht="12.75">
      <c r="H2691" s="52"/>
    </row>
    <row r="2692" ht="12.75">
      <c r="H2692" s="52"/>
    </row>
    <row r="2693" ht="12.75">
      <c r="H2693" s="52"/>
    </row>
    <row r="2694" ht="12.75">
      <c r="H2694" s="52"/>
    </row>
    <row r="2695" ht="12.75">
      <c r="H2695" s="52"/>
    </row>
    <row r="2696" ht="12.75">
      <c r="H2696" s="52"/>
    </row>
    <row r="2697" ht="12.75">
      <c r="H2697" s="52"/>
    </row>
    <row r="2698" ht="12.75">
      <c r="H2698" s="52"/>
    </row>
    <row r="2699" ht="12.75">
      <c r="H2699" s="52"/>
    </row>
    <row r="2700" ht="12.75">
      <c r="H2700" s="52"/>
    </row>
    <row r="2701" ht="12.75">
      <c r="H2701" s="52"/>
    </row>
    <row r="2702" ht="12.75">
      <c r="H2702" s="52"/>
    </row>
    <row r="2703" ht="12.75">
      <c r="H2703" s="52"/>
    </row>
    <row r="2704" ht="12.75">
      <c r="H2704" s="52"/>
    </row>
    <row r="2705" ht="12.75">
      <c r="H2705" s="52"/>
    </row>
    <row r="2706" ht="12.75">
      <c r="H2706" s="52"/>
    </row>
    <row r="2707" ht="12.75">
      <c r="H2707" s="52"/>
    </row>
    <row r="2708" ht="12.75">
      <c r="H2708" s="52"/>
    </row>
    <row r="2709" ht="12.75">
      <c r="H2709" s="52"/>
    </row>
    <row r="2710" ht="12.75">
      <c r="H2710" s="52"/>
    </row>
    <row r="2711" ht="12.75">
      <c r="H2711" s="52"/>
    </row>
    <row r="2712" ht="12.75">
      <c r="H2712" s="52"/>
    </row>
    <row r="2713" ht="12.75">
      <c r="H2713" s="52"/>
    </row>
    <row r="2714" ht="12.75">
      <c r="H2714" s="52"/>
    </row>
    <row r="2715" ht="12.75">
      <c r="H2715" s="52"/>
    </row>
    <row r="2716" ht="12.75">
      <c r="H2716" s="52"/>
    </row>
    <row r="2717" ht="12.75">
      <c r="H2717" s="52"/>
    </row>
    <row r="2718" ht="12.75">
      <c r="H2718" s="52"/>
    </row>
    <row r="2719" ht="12.75">
      <c r="H2719" s="52"/>
    </row>
    <row r="2720" ht="12.75">
      <c r="H2720" s="52"/>
    </row>
    <row r="2721" ht="12.75">
      <c r="H2721" s="52"/>
    </row>
    <row r="2722" ht="12.75">
      <c r="H2722" s="52"/>
    </row>
    <row r="2723" ht="12.75">
      <c r="H2723" s="52"/>
    </row>
    <row r="2724" ht="12.75">
      <c r="H2724" s="52"/>
    </row>
    <row r="2725" ht="12.75">
      <c r="H2725" s="52"/>
    </row>
    <row r="2726" ht="12.75">
      <c r="H2726" s="52"/>
    </row>
    <row r="2727" ht="12.75">
      <c r="H2727" s="52"/>
    </row>
    <row r="2728" ht="12.75">
      <c r="H2728" s="52"/>
    </row>
    <row r="2729" ht="12.75">
      <c r="H2729" s="52"/>
    </row>
    <row r="2730" ht="12.75">
      <c r="H2730" s="52"/>
    </row>
    <row r="2731" ht="12.75">
      <c r="H2731" s="52"/>
    </row>
    <row r="2732" ht="12.75">
      <c r="H2732" s="52"/>
    </row>
    <row r="2733" ht="12.75">
      <c r="H2733" s="52"/>
    </row>
    <row r="2734" ht="12.75">
      <c r="H2734" s="52"/>
    </row>
    <row r="2735" ht="12.75">
      <c r="H2735" s="52"/>
    </row>
    <row r="2736" ht="12.75">
      <c r="H2736" s="52"/>
    </row>
    <row r="2737" ht="12.75">
      <c r="H2737" s="52"/>
    </row>
    <row r="2738" ht="12.75">
      <c r="H2738" s="52"/>
    </row>
    <row r="2739" ht="12.75">
      <c r="H2739" s="52"/>
    </row>
    <row r="2740" ht="12.75">
      <c r="H2740" s="52"/>
    </row>
    <row r="2741" ht="12.75">
      <c r="H2741" s="52"/>
    </row>
    <row r="2742" ht="12.75">
      <c r="H2742" s="52"/>
    </row>
    <row r="2743" ht="12.75">
      <c r="H2743" s="52"/>
    </row>
    <row r="2744" ht="12.75">
      <c r="H2744" s="52"/>
    </row>
    <row r="2745" ht="12.75">
      <c r="H2745" s="52"/>
    </row>
    <row r="2746" ht="12.75">
      <c r="H2746" s="52"/>
    </row>
    <row r="2747" ht="12.75">
      <c r="H2747" s="52"/>
    </row>
    <row r="2748" ht="12.75">
      <c r="H2748" s="52"/>
    </row>
    <row r="2749" ht="12.75">
      <c r="H2749" s="52"/>
    </row>
    <row r="2750" ht="12.75">
      <c r="H2750" s="52"/>
    </row>
    <row r="2751" ht="12.75">
      <c r="H2751" s="52"/>
    </row>
    <row r="2752" ht="12.75">
      <c r="H2752" s="52"/>
    </row>
    <row r="2753" ht="12.75">
      <c r="H2753" s="52"/>
    </row>
    <row r="2754" ht="12.75">
      <c r="H2754" s="52"/>
    </row>
    <row r="2755" ht="12.75">
      <c r="H2755" s="52"/>
    </row>
    <row r="2756" ht="12.75">
      <c r="H2756" s="52"/>
    </row>
    <row r="2757" ht="12.75">
      <c r="H2757" s="52"/>
    </row>
    <row r="2758" ht="12.75">
      <c r="H2758" s="52"/>
    </row>
    <row r="2759" ht="12.75">
      <c r="H2759" s="52"/>
    </row>
    <row r="2760" ht="12.75">
      <c r="H2760" s="52"/>
    </row>
    <row r="2761" ht="12.75">
      <c r="H2761" s="52"/>
    </row>
    <row r="2762" ht="12.75">
      <c r="H2762" s="52"/>
    </row>
    <row r="2763" ht="12.75">
      <c r="H2763" s="52"/>
    </row>
    <row r="2764" ht="12.75">
      <c r="H2764" s="52"/>
    </row>
    <row r="2765" ht="12.75">
      <c r="H2765" s="52"/>
    </row>
    <row r="2766" ht="12.75">
      <c r="H2766" s="52"/>
    </row>
    <row r="2767" ht="12.75">
      <c r="H2767" s="52"/>
    </row>
    <row r="2768" ht="12.75">
      <c r="H2768" s="52"/>
    </row>
    <row r="2769" ht="12.75">
      <c r="H2769" s="52"/>
    </row>
    <row r="2770" ht="12.75">
      <c r="H2770" s="52"/>
    </row>
    <row r="2771" ht="12.75">
      <c r="H2771" s="52"/>
    </row>
    <row r="2772" ht="12.75">
      <c r="H2772" s="52"/>
    </row>
    <row r="2773" ht="12.75">
      <c r="H2773" s="52"/>
    </row>
    <row r="2774" ht="12.75">
      <c r="H2774" s="52"/>
    </row>
    <row r="2775" ht="12.75">
      <c r="H2775" s="52"/>
    </row>
    <row r="2776" ht="12.75">
      <c r="H2776" s="52"/>
    </row>
    <row r="2777" ht="12.75">
      <c r="H2777" s="52"/>
    </row>
    <row r="2778" ht="12.75">
      <c r="H2778" s="52"/>
    </row>
    <row r="2779" ht="12.75">
      <c r="H2779" s="52"/>
    </row>
    <row r="2780" ht="12.75">
      <c r="H2780" s="52"/>
    </row>
    <row r="2781" ht="12.75">
      <c r="H2781" s="52"/>
    </row>
    <row r="2782" ht="12.75">
      <c r="H2782" s="52"/>
    </row>
    <row r="2783" ht="12.75">
      <c r="H2783" s="52"/>
    </row>
    <row r="2784" ht="12.75">
      <c r="H2784" s="52"/>
    </row>
    <row r="2785" ht="12.75">
      <c r="H2785" s="52"/>
    </row>
    <row r="2786" ht="12.75">
      <c r="H2786" s="52"/>
    </row>
    <row r="2787" ht="12.75">
      <c r="H2787" s="52"/>
    </row>
    <row r="2788" ht="12.75">
      <c r="H2788" s="52"/>
    </row>
    <row r="2789" ht="12.75">
      <c r="H2789" s="52"/>
    </row>
    <row r="2790" ht="12.75">
      <c r="H2790" s="52"/>
    </row>
    <row r="2791" ht="12.75">
      <c r="H2791" s="52"/>
    </row>
    <row r="2792" ht="12.75">
      <c r="H2792" s="52"/>
    </row>
    <row r="2793" ht="12.75">
      <c r="H2793" s="52"/>
    </row>
    <row r="2794" ht="12.75">
      <c r="H2794" s="52"/>
    </row>
    <row r="2795" ht="12.75">
      <c r="H2795" s="52"/>
    </row>
    <row r="2796" ht="12.75">
      <c r="H2796" s="52"/>
    </row>
    <row r="2797" ht="12.75">
      <c r="H2797" s="52"/>
    </row>
    <row r="2798" ht="12.75">
      <c r="H2798" s="52"/>
    </row>
    <row r="2799" ht="12.75">
      <c r="H2799" s="52"/>
    </row>
    <row r="2800" ht="12.75">
      <c r="H2800" s="52"/>
    </row>
    <row r="2801" ht="12.75">
      <c r="H2801" s="52"/>
    </row>
    <row r="2802" ht="12.75">
      <c r="H2802" s="52"/>
    </row>
    <row r="2803" ht="12.75">
      <c r="H2803" s="52"/>
    </row>
    <row r="2804" ht="12.75">
      <c r="H2804" s="52"/>
    </row>
    <row r="2805" ht="12.75">
      <c r="H2805" s="52"/>
    </row>
    <row r="2806" ht="12.75">
      <c r="H2806" s="52"/>
    </row>
    <row r="2807" ht="12.75">
      <c r="H2807" s="52"/>
    </row>
    <row r="2808" ht="12.75">
      <c r="H2808" s="52"/>
    </row>
    <row r="2809" ht="12.75">
      <c r="H2809" s="52"/>
    </row>
    <row r="2810" ht="12.75">
      <c r="H2810" s="52"/>
    </row>
    <row r="2811" ht="12.75">
      <c r="H2811" s="52"/>
    </row>
    <row r="2812" ht="12.75">
      <c r="H2812" s="52"/>
    </row>
    <row r="2813" ht="12.75">
      <c r="H2813" s="52"/>
    </row>
    <row r="2814" ht="12.75">
      <c r="H2814" s="52"/>
    </row>
    <row r="2815" ht="12.75">
      <c r="H2815" s="52"/>
    </row>
    <row r="2816" ht="12.75">
      <c r="H2816" s="52"/>
    </row>
    <row r="2817" ht="12.75">
      <c r="H2817" s="52"/>
    </row>
    <row r="2818" ht="12.75">
      <c r="H2818" s="52"/>
    </row>
    <row r="2819" ht="12.75">
      <c r="H2819" s="52"/>
    </row>
    <row r="2820" ht="12.75">
      <c r="H2820" s="52"/>
    </row>
    <row r="2821" ht="12.75">
      <c r="H2821" s="52"/>
    </row>
    <row r="2822" ht="12.75">
      <c r="H2822" s="52"/>
    </row>
    <row r="2823" ht="12.75">
      <c r="H2823" s="52"/>
    </row>
    <row r="2824" ht="12.75">
      <c r="H2824" s="52"/>
    </row>
    <row r="2825" ht="12.75">
      <c r="H2825" s="52"/>
    </row>
    <row r="2826" ht="12.75">
      <c r="H2826" s="52"/>
    </row>
    <row r="2827" ht="12.75">
      <c r="H2827" s="52"/>
    </row>
    <row r="2828" ht="12.75">
      <c r="H2828" s="52"/>
    </row>
    <row r="2829" ht="12.75">
      <c r="H2829" s="52"/>
    </row>
    <row r="2830" ht="12.75">
      <c r="H2830" s="52"/>
    </row>
    <row r="2831" ht="12.75">
      <c r="H2831" s="52"/>
    </row>
    <row r="2832" ht="12.75">
      <c r="H2832" s="52"/>
    </row>
    <row r="2833" ht="12.75">
      <c r="H2833" s="52"/>
    </row>
    <row r="2834" ht="12.75">
      <c r="H2834" s="52"/>
    </row>
    <row r="2835" ht="12.75">
      <c r="H2835" s="52"/>
    </row>
    <row r="2836" ht="12.75">
      <c r="H2836" s="52"/>
    </row>
    <row r="2837" ht="12.75">
      <c r="H2837" s="52"/>
    </row>
    <row r="2838" ht="12.75">
      <c r="H2838" s="52"/>
    </row>
    <row r="2839" ht="12.75">
      <c r="H2839" s="52"/>
    </row>
    <row r="2840" ht="12.75">
      <c r="H2840" s="52"/>
    </row>
    <row r="2841" ht="12.75">
      <c r="H2841" s="52"/>
    </row>
    <row r="2842" ht="12.75">
      <c r="H2842" s="52"/>
    </row>
    <row r="2843" ht="12.75">
      <c r="H2843" s="52"/>
    </row>
    <row r="2844" ht="12.75">
      <c r="H2844" s="52"/>
    </row>
    <row r="2845" ht="12.75">
      <c r="H2845" s="52"/>
    </row>
    <row r="2846" ht="12.75">
      <c r="H2846" s="52"/>
    </row>
    <row r="2847" ht="12.75">
      <c r="H2847" s="52"/>
    </row>
    <row r="2848" ht="12.75">
      <c r="H2848" s="52"/>
    </row>
    <row r="2849" ht="12.75">
      <c r="H2849" s="52"/>
    </row>
    <row r="2850" ht="12.75">
      <c r="H2850" s="52"/>
    </row>
    <row r="2851" ht="12.75">
      <c r="H2851" s="52"/>
    </row>
    <row r="2852" ht="12.75">
      <c r="H2852" s="52"/>
    </row>
    <row r="2853" ht="12.75">
      <c r="H2853" s="52"/>
    </row>
    <row r="2854" ht="12.75">
      <c r="H2854" s="52"/>
    </row>
    <row r="2855" ht="12.75">
      <c r="H2855" s="52"/>
    </row>
    <row r="2856" ht="12.75">
      <c r="H2856" s="52"/>
    </row>
    <row r="2857" ht="12.75">
      <c r="H2857" s="52"/>
    </row>
    <row r="2858" ht="12.75">
      <c r="H2858" s="52"/>
    </row>
    <row r="2859" ht="12.75">
      <c r="H2859" s="52"/>
    </row>
    <row r="2860" ht="12.75">
      <c r="H2860" s="52"/>
    </row>
    <row r="2861" ht="12.75">
      <c r="H2861" s="52"/>
    </row>
    <row r="2862" ht="12.75">
      <c r="H2862" s="52"/>
    </row>
    <row r="2863" ht="12.75">
      <c r="H2863" s="52"/>
    </row>
    <row r="2864" ht="12.75">
      <c r="H2864" s="52"/>
    </row>
    <row r="2865" ht="12.75">
      <c r="H2865" s="52"/>
    </row>
    <row r="2866" ht="12.75">
      <c r="H2866" s="52"/>
    </row>
    <row r="2867" ht="12.75">
      <c r="H2867" s="52"/>
    </row>
    <row r="2868" ht="12.75">
      <c r="H2868" s="52"/>
    </row>
    <row r="2869" ht="12.75">
      <c r="H2869" s="52"/>
    </row>
    <row r="2870" ht="12.75">
      <c r="H2870" s="52"/>
    </row>
    <row r="2871" ht="12.75">
      <c r="H2871" s="52"/>
    </row>
    <row r="2872" ht="12.75">
      <c r="H2872" s="52"/>
    </row>
    <row r="2873" ht="12.75">
      <c r="H2873" s="52"/>
    </row>
    <row r="2874" ht="12.75">
      <c r="H2874" s="52"/>
    </row>
    <row r="2875" ht="12.75">
      <c r="H2875" s="52"/>
    </row>
    <row r="2876" ht="12.75">
      <c r="H2876" s="52"/>
    </row>
    <row r="2877" ht="12.75">
      <c r="H2877" s="52"/>
    </row>
    <row r="2878" ht="12.75">
      <c r="H2878" s="52"/>
    </row>
    <row r="2879" ht="12.75">
      <c r="H2879" s="52"/>
    </row>
    <row r="2880" ht="12.75">
      <c r="H2880" s="52"/>
    </row>
    <row r="2881" ht="12.75">
      <c r="H2881" s="52"/>
    </row>
    <row r="2882" ht="12.75">
      <c r="H2882" s="52"/>
    </row>
    <row r="2883" ht="12.75">
      <c r="H2883" s="52"/>
    </row>
    <row r="2884" ht="12.75">
      <c r="H2884" s="52"/>
    </row>
    <row r="2885" ht="12.75">
      <c r="H2885" s="52"/>
    </row>
    <row r="2886" ht="12.75">
      <c r="H2886" s="52"/>
    </row>
    <row r="2887" ht="12.75">
      <c r="H2887" s="52"/>
    </row>
    <row r="2888" ht="12.75">
      <c r="H2888" s="52"/>
    </row>
    <row r="2889" ht="12.75">
      <c r="H2889" s="52"/>
    </row>
    <row r="2890" ht="12.75">
      <c r="H2890" s="52"/>
    </row>
    <row r="2891" ht="12.75">
      <c r="H2891" s="52"/>
    </row>
    <row r="2892" ht="12.75">
      <c r="H2892" s="52"/>
    </row>
    <row r="2893" ht="12.75">
      <c r="H2893" s="52"/>
    </row>
    <row r="2894" ht="12.75">
      <c r="H2894" s="52"/>
    </row>
    <row r="2895" ht="12.75">
      <c r="H2895" s="52"/>
    </row>
    <row r="2896" ht="12.75">
      <c r="H2896" s="52"/>
    </row>
    <row r="2897" ht="12.75">
      <c r="H2897" s="52"/>
    </row>
    <row r="2898" ht="12.75">
      <c r="H2898" s="52"/>
    </row>
    <row r="2899" ht="12.75">
      <c r="H2899" s="52"/>
    </row>
    <row r="2900" ht="12.75">
      <c r="H2900" s="52"/>
    </row>
    <row r="2901" ht="12.75">
      <c r="H2901" s="52"/>
    </row>
    <row r="2902" ht="12.75">
      <c r="H2902" s="52"/>
    </row>
    <row r="2903" ht="12.75">
      <c r="H2903" s="52"/>
    </row>
    <row r="2904" ht="12.75">
      <c r="H2904" s="52"/>
    </row>
    <row r="2905" ht="12.75">
      <c r="H2905" s="52"/>
    </row>
    <row r="2906" ht="12.75">
      <c r="H2906" s="52"/>
    </row>
    <row r="2907" ht="12.75">
      <c r="H2907" s="52"/>
    </row>
    <row r="2908" ht="12.75">
      <c r="H2908" s="52"/>
    </row>
    <row r="2909" ht="12.75">
      <c r="H2909" s="52"/>
    </row>
    <row r="2910" ht="12.75">
      <c r="H2910" s="52"/>
    </row>
    <row r="2911" ht="12.75">
      <c r="H2911" s="52"/>
    </row>
    <row r="2912" ht="12.75">
      <c r="H2912" s="52"/>
    </row>
    <row r="2913" ht="12.75">
      <c r="H2913" s="52"/>
    </row>
    <row r="2914" ht="12.75">
      <c r="H2914" s="52"/>
    </row>
    <row r="2915" ht="12.75">
      <c r="H2915" s="52"/>
    </row>
    <row r="2916" ht="12.75">
      <c r="H2916" s="52"/>
    </row>
    <row r="2917" ht="12.75">
      <c r="H2917" s="52"/>
    </row>
    <row r="2918" ht="12.75">
      <c r="H2918" s="52"/>
    </row>
    <row r="2919" ht="12.75">
      <c r="H2919" s="52"/>
    </row>
    <row r="2920" ht="12.75">
      <c r="H2920" s="52"/>
    </row>
    <row r="2921" ht="12.75">
      <c r="H2921" s="52"/>
    </row>
    <row r="2922" ht="12.75">
      <c r="H2922" s="52"/>
    </row>
    <row r="2923" ht="12.75">
      <c r="H2923" s="52"/>
    </row>
    <row r="2924" ht="12.75">
      <c r="H2924" s="52"/>
    </row>
    <row r="2925" ht="12.75">
      <c r="H2925" s="52"/>
    </row>
    <row r="2926" ht="12.75">
      <c r="H2926" s="52"/>
    </row>
    <row r="2927" ht="12.75">
      <c r="H2927" s="52"/>
    </row>
    <row r="2928" ht="12.75">
      <c r="H2928" s="52"/>
    </row>
    <row r="2929" ht="12.75">
      <c r="H2929" s="52"/>
    </row>
    <row r="2930" ht="12.75">
      <c r="H2930" s="52"/>
    </row>
    <row r="2931" ht="12.75">
      <c r="H2931" s="52"/>
    </row>
    <row r="2932" ht="12.75">
      <c r="H2932" s="52"/>
    </row>
    <row r="2933" ht="12.75">
      <c r="H2933" s="52"/>
    </row>
    <row r="2934" ht="12.75">
      <c r="H2934" s="52"/>
    </row>
    <row r="2935" ht="12.75">
      <c r="H2935" s="52"/>
    </row>
    <row r="2936" ht="12.75">
      <c r="H2936" s="52"/>
    </row>
    <row r="2937" ht="12.75">
      <c r="H2937" s="52"/>
    </row>
    <row r="2938" ht="12.75">
      <c r="H2938" s="52"/>
    </row>
    <row r="2939" ht="12.75">
      <c r="H2939" s="52"/>
    </row>
    <row r="2940" ht="12.75">
      <c r="H2940" s="52"/>
    </row>
    <row r="2941" ht="12.75">
      <c r="H2941" s="52"/>
    </row>
    <row r="2942" ht="12.75">
      <c r="H2942" s="52"/>
    </row>
    <row r="2943" ht="12.75">
      <c r="H2943" s="52"/>
    </row>
    <row r="2944" ht="12.75">
      <c r="H2944" s="52"/>
    </row>
    <row r="2945" ht="12.75">
      <c r="H2945" s="52"/>
    </row>
    <row r="2946" ht="12.75">
      <c r="H2946" s="52"/>
    </row>
    <row r="2947" ht="12.75">
      <c r="H2947" s="52"/>
    </row>
    <row r="2948" ht="12.75">
      <c r="H2948" s="52"/>
    </row>
    <row r="2949" ht="12.75">
      <c r="H2949" s="52"/>
    </row>
    <row r="2950" ht="12.75">
      <c r="H2950" s="52"/>
    </row>
    <row r="2951" ht="12.75">
      <c r="H2951" s="52"/>
    </row>
    <row r="2952" ht="12.75">
      <c r="H2952" s="52"/>
    </row>
    <row r="2953" ht="12.75">
      <c r="H2953" s="52"/>
    </row>
    <row r="2954" ht="12.75">
      <c r="H2954" s="52"/>
    </row>
    <row r="2955" ht="12.75">
      <c r="H2955" s="52"/>
    </row>
    <row r="2956" ht="12.75">
      <c r="H2956" s="52"/>
    </row>
    <row r="2957" ht="12.75">
      <c r="H2957" s="52"/>
    </row>
    <row r="2958" ht="12.75">
      <c r="H2958" s="52"/>
    </row>
    <row r="2959" ht="12.75">
      <c r="H2959" s="52"/>
    </row>
    <row r="2960" ht="12.75">
      <c r="H2960" s="52"/>
    </row>
    <row r="2961" ht="12.75">
      <c r="H2961" s="52"/>
    </row>
    <row r="2962" ht="12.75">
      <c r="H2962" s="52"/>
    </row>
    <row r="2963" ht="12.75">
      <c r="H2963" s="52"/>
    </row>
    <row r="2964" ht="12.75">
      <c r="H2964" s="52"/>
    </row>
    <row r="2965" ht="12.75">
      <c r="H2965" s="52"/>
    </row>
    <row r="2966" ht="12.75">
      <c r="H2966" s="52"/>
    </row>
    <row r="2967" ht="12.75">
      <c r="H2967" s="52"/>
    </row>
    <row r="2968" ht="12.75">
      <c r="H2968" s="52"/>
    </row>
    <row r="2969" ht="12.75">
      <c r="H2969" s="52"/>
    </row>
    <row r="2970" ht="12.75">
      <c r="H2970" s="52"/>
    </row>
    <row r="2971" ht="12.75">
      <c r="H2971" s="52"/>
    </row>
    <row r="2972" ht="12.75">
      <c r="H2972" s="52"/>
    </row>
    <row r="2973" ht="12.75">
      <c r="H2973" s="52"/>
    </row>
    <row r="2974" ht="12.75">
      <c r="H2974" s="52"/>
    </row>
    <row r="2975" ht="12.75">
      <c r="H2975" s="52"/>
    </row>
    <row r="2976" ht="12.75">
      <c r="H2976" s="52"/>
    </row>
    <row r="2977" ht="12.75">
      <c r="H2977" s="52"/>
    </row>
    <row r="2978" ht="12.75">
      <c r="H2978" s="52"/>
    </row>
    <row r="2979" ht="12.75">
      <c r="H2979" s="52"/>
    </row>
    <row r="2980" ht="12.75">
      <c r="H2980" s="52"/>
    </row>
    <row r="2981" ht="12.75">
      <c r="H2981" s="52"/>
    </row>
    <row r="2982" ht="12.75">
      <c r="H2982" s="52"/>
    </row>
    <row r="2983" ht="12.75">
      <c r="H2983" s="52"/>
    </row>
    <row r="2984" ht="12.75">
      <c r="H2984" s="52"/>
    </row>
    <row r="2985" ht="12.75">
      <c r="H2985" s="52"/>
    </row>
    <row r="2986" ht="12.75">
      <c r="H2986" s="52"/>
    </row>
    <row r="2987" ht="12.75">
      <c r="H2987" s="52"/>
    </row>
    <row r="2988" ht="12.75">
      <c r="H2988" s="52"/>
    </row>
    <row r="2989" ht="12.75">
      <c r="H2989" s="52"/>
    </row>
    <row r="2990" ht="12.75">
      <c r="H2990" s="52"/>
    </row>
    <row r="2991" ht="12.75">
      <c r="H2991" s="52"/>
    </row>
    <row r="2992" ht="12.75">
      <c r="H2992" s="52"/>
    </row>
    <row r="2993" ht="12.75">
      <c r="H2993" s="52"/>
    </row>
    <row r="2994" ht="12.75">
      <c r="H2994" s="52"/>
    </row>
    <row r="2995" ht="12.75">
      <c r="H2995" s="52"/>
    </row>
    <row r="2996" ht="12.75">
      <c r="H2996" s="52"/>
    </row>
    <row r="2997" ht="12.75">
      <c r="H2997" s="52"/>
    </row>
    <row r="2998" ht="12.75">
      <c r="H2998" s="52"/>
    </row>
    <row r="2999" ht="12.75">
      <c r="H2999" s="52"/>
    </row>
    <row r="3000" ht="12.75">
      <c r="H3000" s="52"/>
    </row>
    <row r="3001" ht="12.75">
      <c r="H3001" s="52"/>
    </row>
    <row r="3002" ht="12.75">
      <c r="H3002" s="52"/>
    </row>
    <row r="3003" ht="12.75">
      <c r="H3003" s="52"/>
    </row>
    <row r="3004" ht="12.75">
      <c r="H3004" s="52"/>
    </row>
    <row r="3005" ht="12.75">
      <c r="H3005" s="52"/>
    </row>
    <row r="3006" ht="12.75">
      <c r="H3006" s="52"/>
    </row>
    <row r="3007" ht="12.75">
      <c r="H3007" s="52"/>
    </row>
    <row r="3008" ht="12.75">
      <c r="H3008" s="52"/>
    </row>
    <row r="3009" ht="12.75">
      <c r="H3009" s="52"/>
    </row>
    <row r="3010" ht="12.75">
      <c r="H3010" s="52"/>
    </row>
    <row r="3011" ht="12.75">
      <c r="H3011" s="52"/>
    </row>
    <row r="3012" ht="12.75">
      <c r="H3012" s="52"/>
    </row>
    <row r="3013" ht="12.75">
      <c r="H3013" s="52"/>
    </row>
    <row r="3014" ht="12.75">
      <c r="H3014" s="52"/>
    </row>
    <row r="3015" ht="12.75">
      <c r="H3015" s="52"/>
    </row>
    <row r="3016" ht="12.75">
      <c r="H3016" s="52"/>
    </row>
    <row r="3017" ht="12.75">
      <c r="H3017" s="52"/>
    </row>
    <row r="3018" ht="12.75">
      <c r="H3018" s="52"/>
    </row>
    <row r="3019" ht="12.75">
      <c r="H3019" s="52"/>
    </row>
    <row r="3020" ht="12.75">
      <c r="H3020" s="52"/>
    </row>
    <row r="3021" ht="12.75">
      <c r="H3021" s="52"/>
    </row>
    <row r="3022" ht="12.75">
      <c r="H3022" s="52"/>
    </row>
    <row r="3023" ht="12.75">
      <c r="H3023" s="52"/>
    </row>
    <row r="3024" ht="12.75">
      <c r="H3024" s="52"/>
    </row>
    <row r="3025" ht="12.75">
      <c r="H3025" s="52"/>
    </row>
    <row r="3026" ht="12.75">
      <c r="H3026" s="52"/>
    </row>
    <row r="3027" ht="12.75">
      <c r="H3027" s="52"/>
    </row>
    <row r="3028" ht="12.75">
      <c r="H3028" s="52"/>
    </row>
    <row r="3029" ht="12.75">
      <c r="H3029" s="52"/>
    </row>
    <row r="3030" ht="12.75">
      <c r="H3030" s="52"/>
    </row>
    <row r="3031" ht="12.75">
      <c r="H3031" s="52"/>
    </row>
    <row r="3032" ht="12.75">
      <c r="H3032" s="52"/>
    </row>
    <row r="3033" ht="12.75">
      <c r="H3033" s="52"/>
    </row>
    <row r="3034" ht="12.75">
      <c r="H3034" s="52"/>
    </row>
    <row r="3035" ht="12.75">
      <c r="H3035" s="52"/>
    </row>
    <row r="3036" ht="12.75">
      <c r="H3036" s="52"/>
    </row>
    <row r="3037" ht="12.75">
      <c r="H3037" s="52"/>
    </row>
    <row r="3038" ht="12.75">
      <c r="H3038" s="52"/>
    </row>
    <row r="3039" ht="12.75">
      <c r="H3039" s="52"/>
    </row>
    <row r="3040" ht="12.75">
      <c r="H3040" s="52"/>
    </row>
    <row r="3041" ht="12.75">
      <c r="H3041" s="52"/>
    </row>
    <row r="3042" ht="12.75">
      <c r="H3042" s="52"/>
    </row>
    <row r="3043" ht="12.75">
      <c r="H3043" s="52"/>
    </row>
    <row r="3044" ht="12.75">
      <c r="H3044" s="52"/>
    </row>
    <row r="3045" ht="12.75">
      <c r="H3045" s="52"/>
    </row>
    <row r="3046" ht="12.75">
      <c r="H3046" s="52"/>
    </row>
    <row r="3047" ht="12.75">
      <c r="H3047" s="52"/>
    </row>
    <row r="3048" ht="12.75">
      <c r="H3048" s="52"/>
    </row>
    <row r="3049" ht="12.75">
      <c r="H3049" s="52"/>
    </row>
    <row r="3050" ht="12.75">
      <c r="H3050" s="52"/>
    </row>
    <row r="3051" ht="12.75">
      <c r="H3051" s="52"/>
    </row>
    <row r="3052" ht="12.75">
      <c r="H3052" s="52"/>
    </row>
    <row r="3053" ht="12.75">
      <c r="H3053" s="52"/>
    </row>
    <row r="3054" ht="12.75">
      <c r="H3054" s="52"/>
    </row>
    <row r="3055" ht="12.75">
      <c r="H3055" s="52"/>
    </row>
    <row r="3056" ht="12.75">
      <c r="H3056" s="52"/>
    </row>
    <row r="3057" ht="12.75">
      <c r="H3057" s="52"/>
    </row>
    <row r="3058" ht="12.75">
      <c r="H3058" s="52"/>
    </row>
    <row r="3059" ht="12.75">
      <c r="H3059" s="52"/>
    </row>
    <row r="3060" ht="12.75">
      <c r="H3060" s="52"/>
    </row>
    <row r="3061" ht="12.75">
      <c r="H3061" s="52"/>
    </row>
    <row r="3062" ht="12.75">
      <c r="H3062" s="52"/>
    </row>
    <row r="3063" ht="12.75">
      <c r="H3063" s="52"/>
    </row>
    <row r="3064" ht="12.75">
      <c r="H3064" s="52"/>
    </row>
    <row r="3065" ht="12.75">
      <c r="H3065" s="52"/>
    </row>
    <row r="3066" ht="12.75">
      <c r="H3066" s="52"/>
    </row>
    <row r="3067" ht="12.75">
      <c r="H3067" s="52"/>
    </row>
    <row r="3068" ht="12.75">
      <c r="H3068" s="52"/>
    </row>
    <row r="3069" ht="12.75">
      <c r="H3069" s="52"/>
    </row>
    <row r="3070" ht="12.75">
      <c r="H3070" s="52"/>
    </row>
    <row r="3071" ht="12.75">
      <c r="H3071" s="52"/>
    </row>
    <row r="3072" ht="12.75">
      <c r="H3072" s="52"/>
    </row>
    <row r="3073" ht="12.75">
      <c r="H3073" s="52"/>
    </row>
    <row r="3074" ht="12.75">
      <c r="H3074" s="52"/>
    </row>
    <row r="3075" ht="12.75">
      <c r="H3075" s="52"/>
    </row>
    <row r="3076" ht="12.75">
      <c r="H3076" s="52"/>
    </row>
    <row r="3077" ht="12.75">
      <c r="H3077" s="52"/>
    </row>
    <row r="3078" ht="12.75">
      <c r="H3078" s="52"/>
    </row>
    <row r="3079" ht="12.75">
      <c r="H3079" s="52"/>
    </row>
    <row r="3080" ht="12.75">
      <c r="H3080" s="52"/>
    </row>
    <row r="3081" ht="12.75">
      <c r="H3081" s="52"/>
    </row>
    <row r="3082" ht="12.75">
      <c r="H3082" s="52"/>
    </row>
    <row r="3083" ht="12.75">
      <c r="H3083" s="52"/>
    </row>
    <row r="3084" ht="12.75">
      <c r="H3084" s="52"/>
    </row>
    <row r="3085" ht="12.75">
      <c r="H3085" s="52"/>
    </row>
    <row r="3086" ht="12.75">
      <c r="H3086" s="52"/>
    </row>
    <row r="3087" ht="12.75">
      <c r="H3087" s="52"/>
    </row>
    <row r="3088" ht="12.75">
      <c r="H3088" s="52"/>
    </row>
    <row r="3089" ht="12.75">
      <c r="H3089" s="52"/>
    </row>
    <row r="3090" ht="12.75">
      <c r="H3090" s="52"/>
    </row>
    <row r="3091" ht="12.75">
      <c r="H3091" s="52"/>
    </row>
    <row r="3092" ht="12.75">
      <c r="H3092" s="52"/>
    </row>
    <row r="3093" ht="12.75">
      <c r="H3093" s="52"/>
    </row>
    <row r="3094" ht="12.75">
      <c r="H3094" s="52"/>
    </row>
    <row r="3095" ht="12.75">
      <c r="H3095" s="52"/>
    </row>
    <row r="3096" ht="12.75">
      <c r="H3096" s="52"/>
    </row>
    <row r="3097" ht="12.75">
      <c r="H3097" s="52"/>
    </row>
    <row r="3098" ht="12.75">
      <c r="H3098" s="52"/>
    </row>
    <row r="3099" ht="12.75">
      <c r="H3099" s="52"/>
    </row>
    <row r="3100" ht="12.75">
      <c r="H3100" s="52"/>
    </row>
    <row r="3101" ht="12.75">
      <c r="H3101" s="52"/>
    </row>
    <row r="3102" ht="12.75">
      <c r="H3102" s="52"/>
    </row>
    <row r="3103" ht="12.75">
      <c r="H3103" s="52"/>
    </row>
    <row r="3104" ht="12.75">
      <c r="H3104" s="52"/>
    </row>
    <row r="3105" ht="12.75">
      <c r="H3105" s="52"/>
    </row>
    <row r="3106" ht="12.75">
      <c r="H3106" s="52"/>
    </row>
    <row r="3107" ht="12.75">
      <c r="H3107" s="52"/>
    </row>
    <row r="3108" ht="12.75">
      <c r="H3108" s="52"/>
    </row>
    <row r="3109" ht="12.75">
      <c r="H3109" s="52"/>
    </row>
    <row r="3110" ht="12.75">
      <c r="H3110" s="52"/>
    </row>
    <row r="3111" ht="12.75">
      <c r="H3111" s="52"/>
    </row>
    <row r="3112" ht="12.75">
      <c r="H3112" s="52"/>
    </row>
    <row r="3113" ht="12.75">
      <c r="H3113" s="52"/>
    </row>
    <row r="3114" ht="12.75">
      <c r="H3114" s="52"/>
    </row>
    <row r="3115" ht="12.75">
      <c r="H3115" s="52"/>
    </row>
    <row r="3116" ht="12.75">
      <c r="H3116" s="52"/>
    </row>
    <row r="3117" ht="12.75">
      <c r="H3117" s="52"/>
    </row>
    <row r="3118" ht="12.75">
      <c r="H3118" s="52"/>
    </row>
    <row r="3119" ht="12.75">
      <c r="H3119" s="52"/>
    </row>
    <row r="3120" ht="12.75">
      <c r="H3120" s="52"/>
    </row>
    <row r="3121" ht="12.75">
      <c r="H3121" s="52"/>
    </row>
    <row r="3122" ht="12.75">
      <c r="H3122" s="52"/>
    </row>
    <row r="3123" ht="12.75">
      <c r="H3123" s="52"/>
    </row>
    <row r="3124" ht="12.75">
      <c r="H3124" s="52"/>
    </row>
    <row r="3125" ht="12.75">
      <c r="H3125" s="52"/>
    </row>
    <row r="3126" ht="12.75">
      <c r="H3126" s="52"/>
    </row>
    <row r="3127" ht="12.75">
      <c r="H3127" s="52"/>
    </row>
    <row r="3128" ht="12.75">
      <c r="H3128" s="52"/>
    </row>
    <row r="3129" ht="12.75">
      <c r="H3129" s="52"/>
    </row>
    <row r="3130" ht="12.75">
      <c r="H3130" s="52"/>
    </row>
    <row r="3131" ht="12.75">
      <c r="H3131" s="52"/>
    </row>
    <row r="3132" ht="12.75">
      <c r="H3132" s="52"/>
    </row>
    <row r="3133" ht="12.75">
      <c r="H3133" s="52"/>
    </row>
    <row r="3134" ht="12.75">
      <c r="H3134" s="52"/>
    </row>
    <row r="3135" ht="12.75">
      <c r="H3135" s="52"/>
    </row>
    <row r="3136" ht="12.75">
      <c r="H3136" s="52"/>
    </row>
    <row r="3137" ht="12.75">
      <c r="H3137" s="52"/>
    </row>
    <row r="3138" ht="12.75">
      <c r="H3138" s="52"/>
    </row>
    <row r="3139" ht="12.75">
      <c r="H3139" s="52"/>
    </row>
    <row r="3140" ht="12.75">
      <c r="H3140" s="52"/>
    </row>
    <row r="3141" ht="12.75">
      <c r="H3141" s="52"/>
    </row>
    <row r="3142" ht="12.75">
      <c r="H3142" s="52"/>
    </row>
    <row r="3143" ht="12.75">
      <c r="H3143" s="52"/>
    </row>
    <row r="3144" ht="12.75">
      <c r="H3144" s="52"/>
    </row>
    <row r="3145" ht="12.75">
      <c r="H3145" s="52"/>
    </row>
    <row r="3146" ht="12.75">
      <c r="H3146" s="52"/>
    </row>
    <row r="3147" ht="12.75">
      <c r="H3147" s="52"/>
    </row>
    <row r="3148" ht="12.75">
      <c r="H3148" s="52"/>
    </row>
    <row r="3149" ht="12.75">
      <c r="H3149" s="52"/>
    </row>
    <row r="3150" ht="12.75">
      <c r="H3150" s="52"/>
    </row>
    <row r="3151" ht="12.75">
      <c r="H3151" s="52"/>
    </row>
    <row r="3152" ht="12.75">
      <c r="H3152" s="52"/>
    </row>
    <row r="3153" ht="12.75">
      <c r="H3153" s="52"/>
    </row>
    <row r="3154" ht="12.75">
      <c r="H3154" s="52"/>
    </row>
    <row r="3155" ht="12.75">
      <c r="H3155" s="52"/>
    </row>
    <row r="3156" ht="12.75">
      <c r="H3156" s="52"/>
    </row>
    <row r="3157" ht="12.75">
      <c r="H3157" s="52"/>
    </row>
    <row r="3158" ht="12.75">
      <c r="H3158" s="52"/>
    </row>
    <row r="3159" ht="12.75">
      <c r="H3159" s="52"/>
    </row>
    <row r="3160" ht="12.75">
      <c r="H3160" s="52"/>
    </row>
    <row r="3161" ht="12.75">
      <c r="H3161" s="52"/>
    </row>
    <row r="3162" ht="12.75">
      <c r="H3162" s="52"/>
    </row>
    <row r="3163" ht="12.75">
      <c r="H3163" s="52"/>
    </row>
    <row r="3164" ht="12.75">
      <c r="H3164" s="52"/>
    </row>
    <row r="3165" ht="12.75">
      <c r="H3165" s="52"/>
    </row>
    <row r="3166" ht="12.75">
      <c r="H3166" s="52"/>
    </row>
    <row r="3167" ht="12.75">
      <c r="H3167" s="52"/>
    </row>
    <row r="3168" ht="12.75">
      <c r="H3168" s="52"/>
    </row>
    <row r="3169" ht="12.75">
      <c r="H3169" s="52"/>
    </row>
    <row r="3170" ht="12.75">
      <c r="H3170" s="52"/>
    </row>
    <row r="3171" ht="12.75">
      <c r="H3171" s="52"/>
    </row>
    <row r="3172" ht="12.75">
      <c r="H3172" s="52"/>
    </row>
    <row r="3173" ht="12.75">
      <c r="H3173" s="52"/>
    </row>
    <row r="3174" ht="12.75">
      <c r="H3174" s="52"/>
    </row>
    <row r="3175" ht="12.75">
      <c r="H3175" s="52"/>
    </row>
    <row r="3176" ht="12.75">
      <c r="H3176" s="52"/>
    </row>
    <row r="3177" ht="12.75">
      <c r="H3177" s="52"/>
    </row>
    <row r="3178" ht="12.75">
      <c r="H3178" s="52"/>
    </row>
    <row r="3179" ht="12.75">
      <c r="H3179" s="52"/>
    </row>
    <row r="3180" ht="12.75">
      <c r="H3180" s="52"/>
    </row>
    <row r="3181" ht="12.75">
      <c r="H3181" s="52"/>
    </row>
    <row r="3182" ht="12.75">
      <c r="H3182" s="52"/>
    </row>
    <row r="3183" ht="12.75">
      <c r="H3183" s="52"/>
    </row>
    <row r="3184" ht="12.75">
      <c r="H3184" s="52"/>
    </row>
    <row r="3185" ht="12.75">
      <c r="H3185" s="52"/>
    </row>
    <row r="3186" ht="12.75">
      <c r="H3186" s="52"/>
    </row>
    <row r="3187" ht="12.75">
      <c r="H3187" s="52"/>
    </row>
    <row r="3188" ht="12.75">
      <c r="H3188" s="52"/>
    </row>
    <row r="3189" ht="12.75">
      <c r="H3189" s="52"/>
    </row>
    <row r="3190" ht="12.75">
      <c r="H3190" s="52"/>
    </row>
    <row r="3191" ht="12.75">
      <c r="H3191" s="52"/>
    </row>
    <row r="3192" ht="12.75">
      <c r="H3192" s="52"/>
    </row>
    <row r="3193" ht="12.75">
      <c r="H3193" s="52"/>
    </row>
    <row r="3194" ht="12.75">
      <c r="H3194" s="52"/>
    </row>
    <row r="3195" ht="12.75">
      <c r="H3195" s="52"/>
    </row>
    <row r="3196" ht="12.75">
      <c r="H3196" s="52"/>
    </row>
    <row r="3197" ht="12.75">
      <c r="H3197" s="52"/>
    </row>
    <row r="3198" ht="12.75">
      <c r="H3198" s="52"/>
    </row>
    <row r="3199" ht="12.75">
      <c r="H3199" s="52"/>
    </row>
    <row r="3200" ht="12.75">
      <c r="H3200" s="52"/>
    </row>
    <row r="3201" ht="12.75">
      <c r="H3201" s="52"/>
    </row>
    <row r="3202" ht="12.75">
      <c r="H3202" s="52"/>
    </row>
    <row r="3203" ht="12.75">
      <c r="H3203" s="52"/>
    </row>
    <row r="3204" ht="12.75">
      <c r="H3204" s="52"/>
    </row>
    <row r="3205" ht="12.75">
      <c r="H3205" s="52"/>
    </row>
    <row r="3206" ht="12.75">
      <c r="H3206" s="52"/>
    </row>
    <row r="3207" ht="12.75">
      <c r="H3207" s="52"/>
    </row>
    <row r="3208" ht="12.75">
      <c r="H3208" s="52"/>
    </row>
    <row r="3209" ht="12.75">
      <c r="H3209" s="52"/>
    </row>
    <row r="3210" ht="12.75">
      <c r="H3210" s="52"/>
    </row>
    <row r="3211" ht="12.75">
      <c r="H3211" s="52"/>
    </row>
    <row r="3212" ht="12.75">
      <c r="H3212" s="52"/>
    </row>
    <row r="3213" ht="12.75">
      <c r="H3213" s="52"/>
    </row>
    <row r="3214" ht="12.75">
      <c r="H3214" s="52"/>
    </row>
    <row r="3215" ht="12.75">
      <c r="H3215" s="52"/>
    </row>
    <row r="3216" ht="12.75">
      <c r="H3216" s="52"/>
    </row>
    <row r="3217" ht="12.75">
      <c r="H3217" s="52"/>
    </row>
    <row r="3218" ht="12.75">
      <c r="H3218" s="52"/>
    </row>
    <row r="3219" ht="12.75">
      <c r="H3219" s="52"/>
    </row>
    <row r="3220" ht="12.75">
      <c r="H3220" s="52"/>
    </row>
    <row r="3221" ht="12.75">
      <c r="H3221" s="52"/>
    </row>
    <row r="3222" ht="12.75">
      <c r="H3222" s="52"/>
    </row>
    <row r="3223" ht="12.75">
      <c r="H3223" s="52"/>
    </row>
    <row r="3224" ht="12.75">
      <c r="H3224" s="52"/>
    </row>
    <row r="3225" ht="12.75">
      <c r="H3225" s="52"/>
    </row>
    <row r="3226" ht="12.75">
      <c r="H3226" s="52"/>
    </row>
    <row r="3227" ht="12.75">
      <c r="H3227" s="52"/>
    </row>
    <row r="3228" ht="12.75">
      <c r="H3228" s="52"/>
    </row>
    <row r="3229" ht="12.75">
      <c r="H3229" s="52"/>
    </row>
    <row r="3230" ht="12.75">
      <c r="H3230" s="52"/>
    </row>
    <row r="3231" ht="12.75">
      <c r="H3231" s="52"/>
    </row>
    <row r="3232" ht="12.75">
      <c r="H3232" s="52"/>
    </row>
    <row r="3233" ht="12.75">
      <c r="H3233" s="52"/>
    </row>
    <row r="3234" ht="12.75">
      <c r="H3234" s="52"/>
    </row>
    <row r="3235" ht="12.75">
      <c r="H3235" s="52"/>
    </row>
    <row r="3236" ht="12.75">
      <c r="H3236" s="52"/>
    </row>
    <row r="3237" ht="12.75">
      <c r="H3237" s="52"/>
    </row>
    <row r="3238" ht="12.75">
      <c r="H3238" s="52"/>
    </row>
    <row r="3239" ht="12.75">
      <c r="H3239" s="52"/>
    </row>
    <row r="3240" ht="12.75">
      <c r="H3240" s="52"/>
    </row>
    <row r="3241" ht="12.75">
      <c r="H3241" s="52"/>
    </row>
    <row r="3242" ht="12.75">
      <c r="H3242" s="52"/>
    </row>
    <row r="3243" ht="12.75">
      <c r="H3243" s="52"/>
    </row>
    <row r="3244" ht="12.75">
      <c r="H3244" s="52"/>
    </row>
    <row r="3245" ht="12.75">
      <c r="H3245" s="52"/>
    </row>
    <row r="3246" ht="12.75">
      <c r="H3246" s="52"/>
    </row>
    <row r="3247" ht="12.75">
      <c r="H3247" s="52"/>
    </row>
    <row r="3248" ht="12.75">
      <c r="H3248" s="52"/>
    </row>
    <row r="3249" ht="12.75">
      <c r="H3249" s="52"/>
    </row>
    <row r="3250" ht="12.75">
      <c r="H3250" s="52"/>
    </row>
    <row r="3251" ht="12.75">
      <c r="H3251" s="52"/>
    </row>
    <row r="3252" ht="12.75">
      <c r="H3252" s="52"/>
    </row>
    <row r="3253" ht="12.75">
      <c r="H3253" s="52"/>
    </row>
    <row r="3254" ht="12.75">
      <c r="H3254" s="52"/>
    </row>
    <row r="3255" ht="12.75">
      <c r="H3255" s="52"/>
    </row>
    <row r="3256" ht="12.75">
      <c r="H3256" s="52"/>
    </row>
    <row r="3257" ht="12.75">
      <c r="H3257" s="52"/>
    </row>
    <row r="3258" ht="12.75">
      <c r="H3258" s="52"/>
    </row>
    <row r="3259" ht="12.75">
      <c r="H3259" s="52"/>
    </row>
    <row r="3260" ht="12.75">
      <c r="H3260" s="52"/>
    </row>
    <row r="3261" ht="12.75">
      <c r="H3261" s="52"/>
    </row>
    <row r="3262" ht="12.75">
      <c r="H3262" s="52"/>
    </row>
    <row r="3263" ht="12.75">
      <c r="H3263" s="52"/>
    </row>
    <row r="3264" ht="12.75">
      <c r="H3264" s="52"/>
    </row>
    <row r="3265" ht="12.75">
      <c r="H3265" s="52"/>
    </row>
    <row r="3266" ht="12.75">
      <c r="H3266" s="52"/>
    </row>
    <row r="3267" ht="12.75">
      <c r="H3267" s="52"/>
    </row>
    <row r="3268" ht="12.75">
      <c r="H3268" s="52"/>
    </row>
    <row r="3269" ht="12.75">
      <c r="H3269" s="52"/>
    </row>
    <row r="3270" ht="12.75">
      <c r="H3270" s="52"/>
    </row>
    <row r="3271" ht="12.75">
      <c r="H3271" s="52"/>
    </row>
    <row r="3272" ht="12.75">
      <c r="H3272" s="52"/>
    </row>
    <row r="3273" ht="12.75">
      <c r="H3273" s="52"/>
    </row>
    <row r="3274" ht="12.75">
      <c r="H3274" s="52"/>
    </row>
    <row r="3275" ht="12.75">
      <c r="H3275" s="52"/>
    </row>
    <row r="3276" ht="12.75">
      <c r="H3276" s="52"/>
    </row>
    <row r="3277" ht="12.75">
      <c r="H3277" s="52"/>
    </row>
    <row r="3278" ht="12.75">
      <c r="H3278" s="52"/>
    </row>
    <row r="3279" ht="12.75">
      <c r="H3279" s="52"/>
    </row>
    <row r="3280" ht="12.75">
      <c r="H3280" s="52"/>
    </row>
    <row r="3281" ht="12.75">
      <c r="H3281" s="52"/>
    </row>
    <row r="3282" ht="12.75">
      <c r="H3282" s="52"/>
    </row>
    <row r="3283" ht="12.75">
      <c r="H3283" s="52"/>
    </row>
    <row r="3284" ht="12.75">
      <c r="H3284" s="52"/>
    </row>
    <row r="3285" ht="12.75">
      <c r="H3285" s="52"/>
    </row>
    <row r="3286" ht="12.75">
      <c r="H3286" s="52"/>
    </row>
    <row r="3287" ht="12.75">
      <c r="H3287" s="52"/>
    </row>
    <row r="3288" ht="12.75">
      <c r="H3288" s="52"/>
    </row>
    <row r="3289" ht="12.75">
      <c r="H3289" s="52"/>
    </row>
    <row r="3290" ht="12.75">
      <c r="H3290" s="52"/>
    </row>
    <row r="3291" ht="12.75">
      <c r="H3291" s="52"/>
    </row>
    <row r="3292" ht="12.75">
      <c r="H3292" s="52"/>
    </row>
    <row r="3293" ht="12.75">
      <c r="H3293" s="52"/>
    </row>
    <row r="3294" ht="12.75">
      <c r="H3294" s="52"/>
    </row>
    <row r="3295" ht="12.75">
      <c r="H3295" s="52"/>
    </row>
    <row r="3296" ht="12.75">
      <c r="H3296" s="52"/>
    </row>
    <row r="3297" ht="12.75">
      <c r="H3297" s="52"/>
    </row>
    <row r="3298" ht="12.75">
      <c r="H3298" s="52"/>
    </row>
    <row r="3299" ht="12.75">
      <c r="H3299" s="52"/>
    </row>
    <row r="3300" ht="12.75">
      <c r="H3300" s="52"/>
    </row>
    <row r="3301" ht="12.75">
      <c r="H3301" s="52"/>
    </row>
    <row r="3302" ht="12.75">
      <c r="H3302" s="52"/>
    </row>
    <row r="3303" ht="12.75">
      <c r="H3303" s="52"/>
    </row>
    <row r="3304" ht="12.75">
      <c r="H3304" s="52"/>
    </row>
    <row r="3305" ht="12.75">
      <c r="H3305" s="52"/>
    </row>
    <row r="3306" ht="12.75">
      <c r="H3306" s="52"/>
    </row>
    <row r="3307" ht="12.75">
      <c r="H3307" s="52"/>
    </row>
    <row r="3308" ht="12.75">
      <c r="H3308" s="52"/>
    </row>
    <row r="3309" ht="12.75">
      <c r="H3309" s="52"/>
    </row>
    <row r="3310" ht="12.75">
      <c r="H3310" s="52"/>
    </row>
    <row r="3311" ht="12.75">
      <c r="H3311" s="52"/>
    </row>
    <row r="3312" ht="12.75">
      <c r="H3312" s="52"/>
    </row>
    <row r="3313" ht="12.75">
      <c r="H3313" s="52"/>
    </row>
    <row r="3314" ht="12.75">
      <c r="H3314" s="52"/>
    </row>
    <row r="3315" ht="12.75">
      <c r="H3315" s="52"/>
    </row>
    <row r="3316" ht="12.75">
      <c r="H3316" s="52"/>
    </row>
    <row r="3317" ht="12.75">
      <c r="H3317" s="52"/>
    </row>
    <row r="3318" ht="12.75">
      <c r="H3318" s="52"/>
    </row>
    <row r="3319" ht="12.75">
      <c r="H3319" s="52"/>
    </row>
    <row r="3320" ht="12.75">
      <c r="H3320" s="52"/>
    </row>
    <row r="3321" ht="12.75">
      <c r="H3321" s="52"/>
    </row>
    <row r="3322" ht="12.75">
      <c r="H3322" s="52"/>
    </row>
    <row r="3323" ht="12.75">
      <c r="H3323" s="52"/>
    </row>
    <row r="3324" ht="12.75">
      <c r="H3324" s="52"/>
    </row>
    <row r="3325" ht="12.75">
      <c r="H3325" s="52"/>
    </row>
    <row r="3326" ht="12.75">
      <c r="H3326" s="52"/>
    </row>
    <row r="3327" ht="12.75">
      <c r="H3327" s="52"/>
    </row>
    <row r="3328" ht="12.75">
      <c r="H3328" s="52"/>
    </row>
    <row r="3329" ht="12.75">
      <c r="H3329" s="52"/>
    </row>
    <row r="3330" ht="12.75">
      <c r="H3330" s="52"/>
    </row>
    <row r="3331" ht="12.75">
      <c r="H3331" s="52"/>
    </row>
    <row r="3332" ht="12.75">
      <c r="H3332" s="52"/>
    </row>
    <row r="3333" ht="12.75">
      <c r="H3333" s="52"/>
    </row>
    <row r="3334" ht="12.75">
      <c r="H3334" s="52"/>
    </row>
    <row r="3335" ht="12.75">
      <c r="H3335" s="52"/>
    </row>
    <row r="3336" ht="12.75">
      <c r="H3336" s="52"/>
    </row>
    <row r="3337" ht="12.75">
      <c r="H3337" s="52"/>
    </row>
    <row r="3338" ht="12.75">
      <c r="H3338" s="52"/>
    </row>
    <row r="3339" ht="12.75">
      <c r="H3339" s="52"/>
    </row>
    <row r="3340" ht="12.75">
      <c r="H3340" s="52"/>
    </row>
    <row r="3341" ht="12.75">
      <c r="H3341" s="52"/>
    </row>
    <row r="3342" ht="12.75">
      <c r="H3342" s="52"/>
    </row>
    <row r="3343" ht="12.75">
      <c r="H3343" s="52"/>
    </row>
    <row r="3344" ht="12.75">
      <c r="H3344" s="52"/>
    </row>
    <row r="3345" ht="12.75">
      <c r="H3345" s="52"/>
    </row>
    <row r="3346" ht="12.75">
      <c r="H3346" s="52"/>
    </row>
    <row r="3347" ht="12.75">
      <c r="H3347" s="52"/>
    </row>
    <row r="3348" ht="12.75">
      <c r="H3348" s="52"/>
    </row>
    <row r="3349" ht="12.75">
      <c r="H3349" s="52"/>
    </row>
    <row r="3350" ht="12.75">
      <c r="H3350" s="52"/>
    </row>
    <row r="3351" ht="12.75">
      <c r="H3351" s="52"/>
    </row>
    <row r="3352" ht="12.75">
      <c r="H3352" s="52"/>
    </row>
    <row r="3353" ht="12.75">
      <c r="H3353" s="52"/>
    </row>
    <row r="3354" ht="12.75">
      <c r="H3354" s="52"/>
    </row>
    <row r="3355" ht="12.75">
      <c r="H3355" s="52"/>
    </row>
    <row r="3356" ht="12.75">
      <c r="H3356" s="52"/>
    </row>
    <row r="3357" ht="12.75">
      <c r="H3357" s="52"/>
    </row>
    <row r="3358" ht="12.75">
      <c r="H3358" s="52"/>
    </row>
    <row r="3359" ht="12.75">
      <c r="H3359" s="52"/>
    </row>
    <row r="3360" ht="12.75">
      <c r="H3360" s="52"/>
    </row>
    <row r="3361" ht="12.75">
      <c r="H3361" s="52"/>
    </row>
    <row r="3362" ht="12.75">
      <c r="H3362" s="52"/>
    </row>
    <row r="3363" ht="12.75">
      <c r="H3363" s="52"/>
    </row>
    <row r="3364" ht="12.75">
      <c r="H3364" s="52"/>
    </row>
    <row r="3365" ht="12.75">
      <c r="H3365" s="52"/>
    </row>
    <row r="3366" ht="12.75">
      <c r="H3366" s="52"/>
    </row>
    <row r="3367" ht="12.75">
      <c r="H3367" s="52"/>
    </row>
    <row r="3368" ht="12.75">
      <c r="H3368" s="52"/>
    </row>
    <row r="3369" ht="12.75">
      <c r="H3369" s="52"/>
    </row>
    <row r="3370" ht="12.75">
      <c r="H3370" s="52"/>
    </row>
    <row r="3371" ht="12.75">
      <c r="H3371" s="52"/>
    </row>
    <row r="3372" ht="12.75">
      <c r="H3372" s="52"/>
    </row>
    <row r="3373" ht="12.75">
      <c r="H3373" s="52"/>
    </row>
    <row r="3374" ht="12.75">
      <c r="H3374" s="52"/>
    </row>
    <row r="3375" ht="12.75">
      <c r="H3375" s="52"/>
    </row>
    <row r="3376" ht="12.75">
      <c r="H3376" s="52"/>
    </row>
    <row r="3377" ht="12.75">
      <c r="H3377" s="52"/>
    </row>
    <row r="3378" ht="12.75">
      <c r="H3378" s="52"/>
    </row>
    <row r="3379" ht="12.75">
      <c r="H3379" s="52"/>
    </row>
    <row r="3380" ht="12.75">
      <c r="H3380" s="52"/>
    </row>
    <row r="3381" ht="12.75">
      <c r="H3381" s="52"/>
    </row>
    <row r="3382" ht="12.75">
      <c r="H3382" s="52"/>
    </row>
    <row r="3383" ht="12.75">
      <c r="H3383" s="52"/>
    </row>
    <row r="3384" ht="12.75">
      <c r="H3384" s="52"/>
    </row>
    <row r="3385" ht="12.75">
      <c r="H3385" s="52"/>
    </row>
    <row r="3386" ht="12.75">
      <c r="H3386" s="52"/>
    </row>
    <row r="3387" ht="12.75">
      <c r="H3387" s="52"/>
    </row>
    <row r="3388" ht="12.75">
      <c r="H3388" s="52"/>
    </row>
    <row r="3389" ht="12.75">
      <c r="H3389" s="52"/>
    </row>
    <row r="3390" ht="12.75">
      <c r="H3390" s="52"/>
    </row>
    <row r="3391" ht="12.75">
      <c r="H3391" s="52"/>
    </row>
    <row r="3392" ht="12.75">
      <c r="H3392" s="52"/>
    </row>
    <row r="3393" ht="12.75">
      <c r="H3393" s="52"/>
    </row>
    <row r="3394" ht="12.75">
      <c r="H3394" s="52"/>
    </row>
    <row r="3395" ht="12.75">
      <c r="H3395" s="52"/>
    </row>
    <row r="3396" ht="12.75">
      <c r="H3396" s="52"/>
    </row>
    <row r="3397" ht="12.75">
      <c r="H3397" s="52"/>
    </row>
    <row r="3398" ht="12.75">
      <c r="H3398" s="52"/>
    </row>
    <row r="3399" ht="12.75">
      <c r="H3399" s="52"/>
    </row>
    <row r="3400" ht="12.75">
      <c r="H3400" s="52"/>
    </row>
    <row r="3401" ht="12.75">
      <c r="H3401" s="52"/>
    </row>
    <row r="3402" ht="12.75">
      <c r="H3402" s="52"/>
    </row>
    <row r="3403" ht="12.75">
      <c r="H3403" s="52"/>
    </row>
    <row r="3404" ht="12.75">
      <c r="H3404" s="52"/>
    </row>
    <row r="3405" ht="12.75">
      <c r="H3405" s="52"/>
    </row>
    <row r="3406" ht="12.75">
      <c r="H3406" s="52"/>
    </row>
    <row r="3407" ht="12.75">
      <c r="H3407" s="52"/>
    </row>
    <row r="3408" ht="12.75">
      <c r="H3408" s="52"/>
    </row>
    <row r="3409" ht="12.75">
      <c r="H3409" s="52"/>
    </row>
    <row r="3410" ht="12.75">
      <c r="H3410" s="52"/>
    </row>
    <row r="3411" ht="12.75">
      <c r="H3411" s="52"/>
    </row>
    <row r="3412" ht="12.75">
      <c r="H3412" s="52"/>
    </row>
    <row r="3413" ht="12.75">
      <c r="H3413" s="52"/>
    </row>
    <row r="3414" ht="12.75">
      <c r="H3414" s="52"/>
    </row>
    <row r="3415" ht="12.75">
      <c r="H3415" s="52"/>
    </row>
    <row r="3416" ht="12.75">
      <c r="H3416" s="52"/>
    </row>
    <row r="3417" ht="12.75">
      <c r="H3417" s="52"/>
    </row>
    <row r="3418" ht="12.75">
      <c r="H3418" s="52"/>
    </row>
    <row r="3419" ht="12.75">
      <c r="H3419" s="52"/>
    </row>
    <row r="3420" ht="12.75">
      <c r="H3420" s="52"/>
    </row>
    <row r="3421" ht="12.75">
      <c r="H3421" s="52"/>
    </row>
    <row r="3422" ht="12.75">
      <c r="H3422" s="52"/>
    </row>
    <row r="3423" ht="12.75">
      <c r="H3423" s="52"/>
    </row>
    <row r="3424" ht="12.75">
      <c r="H3424" s="52"/>
    </row>
    <row r="3425" ht="12.75">
      <c r="H3425" s="52"/>
    </row>
    <row r="3426" ht="12.75">
      <c r="H3426" s="52"/>
    </row>
    <row r="3427" ht="12.75">
      <c r="H3427" s="52"/>
    </row>
    <row r="3428" ht="12.75">
      <c r="H3428" s="52"/>
    </row>
    <row r="3429" ht="12.75">
      <c r="H3429" s="52"/>
    </row>
    <row r="3430" ht="12.75">
      <c r="H3430" s="52"/>
    </row>
    <row r="3431" ht="12.75">
      <c r="H3431" s="52"/>
    </row>
    <row r="3432" ht="12.75">
      <c r="H3432" s="52"/>
    </row>
    <row r="3433" ht="12.75">
      <c r="H3433" s="52"/>
    </row>
    <row r="3434" ht="12.75">
      <c r="H3434" s="52"/>
    </row>
    <row r="3435" ht="12.75">
      <c r="H3435" s="52"/>
    </row>
    <row r="3436" ht="12.75">
      <c r="H3436" s="52"/>
    </row>
    <row r="3437" ht="12.75">
      <c r="H3437" s="52"/>
    </row>
    <row r="3438" ht="12.75">
      <c r="H3438" s="52"/>
    </row>
    <row r="3439" ht="12.75">
      <c r="H3439" s="52"/>
    </row>
    <row r="3440" ht="12.75">
      <c r="H3440" s="52"/>
    </row>
    <row r="3441" ht="12.75">
      <c r="H3441" s="52"/>
    </row>
    <row r="3442" ht="12.75">
      <c r="H3442" s="52"/>
    </row>
    <row r="3443" ht="12.75">
      <c r="H3443" s="52"/>
    </row>
    <row r="3444" ht="12.75">
      <c r="H3444" s="52"/>
    </row>
    <row r="3445" ht="12.75">
      <c r="H3445" s="52"/>
    </row>
    <row r="3446" ht="12.75">
      <c r="H3446" s="52"/>
    </row>
    <row r="3447" ht="12.75">
      <c r="H3447" s="52"/>
    </row>
    <row r="3448" ht="12.75">
      <c r="H3448" s="52"/>
    </row>
    <row r="3449" ht="12.75">
      <c r="H3449" s="52"/>
    </row>
    <row r="3450" ht="12.75">
      <c r="H3450" s="52"/>
    </row>
    <row r="3451" ht="12.75">
      <c r="H3451" s="52"/>
    </row>
    <row r="3452" ht="12.75">
      <c r="H3452" s="52"/>
    </row>
    <row r="3453" ht="12.75">
      <c r="H3453" s="52"/>
    </row>
    <row r="3454" ht="12.75">
      <c r="H3454" s="52"/>
    </row>
    <row r="3455" ht="12.75">
      <c r="H3455" s="52"/>
    </row>
    <row r="3456" ht="12.75">
      <c r="H3456" s="52"/>
    </row>
    <row r="3457" ht="12.75">
      <c r="H3457" s="52"/>
    </row>
    <row r="3458" ht="12.75">
      <c r="H3458" s="52"/>
    </row>
    <row r="3459" ht="12.75">
      <c r="H3459" s="52"/>
    </row>
    <row r="3460" ht="12.75">
      <c r="H3460" s="52"/>
    </row>
    <row r="3461" ht="12.75">
      <c r="H3461" s="52"/>
    </row>
    <row r="3462" ht="12.75">
      <c r="H3462" s="52"/>
    </row>
    <row r="3463" ht="12.75">
      <c r="H3463" s="52"/>
    </row>
    <row r="3464" ht="12.75">
      <c r="H3464" s="52"/>
    </row>
    <row r="3465" ht="12.75">
      <c r="H3465" s="52"/>
    </row>
    <row r="3466" ht="12.75">
      <c r="H3466" s="52"/>
    </row>
    <row r="3467" ht="12.75">
      <c r="H3467" s="52"/>
    </row>
    <row r="3468" ht="12.75">
      <c r="H3468" s="52"/>
    </row>
    <row r="3469" ht="12.75">
      <c r="H3469" s="52"/>
    </row>
    <row r="3470" ht="12.75">
      <c r="H3470" s="52"/>
    </row>
    <row r="3471" ht="12.75">
      <c r="H3471" s="52"/>
    </row>
    <row r="3472" ht="12.75">
      <c r="H3472" s="52"/>
    </row>
    <row r="3473" ht="12.75">
      <c r="H3473" s="52"/>
    </row>
    <row r="3474" ht="12.75">
      <c r="H3474" s="52"/>
    </row>
    <row r="3475" ht="12.75">
      <c r="H3475" s="52"/>
    </row>
    <row r="3476" ht="12.75">
      <c r="H3476" s="52"/>
    </row>
    <row r="3477" ht="12.75">
      <c r="H3477" s="52"/>
    </row>
    <row r="3478" ht="12.75">
      <c r="H3478" s="52"/>
    </row>
    <row r="3479" ht="12.75">
      <c r="H3479" s="52"/>
    </row>
    <row r="3480" ht="12.75">
      <c r="H3480" s="52"/>
    </row>
    <row r="3481" ht="12.75">
      <c r="H3481" s="52"/>
    </row>
    <row r="3482" ht="12.75">
      <c r="H3482" s="52"/>
    </row>
    <row r="3483" ht="12.75">
      <c r="H3483" s="52"/>
    </row>
    <row r="3484" ht="12.75">
      <c r="H3484" s="52"/>
    </row>
    <row r="3485" ht="12.75">
      <c r="H3485" s="52"/>
    </row>
    <row r="3486" ht="12.75">
      <c r="H3486" s="52"/>
    </row>
    <row r="3487" ht="12.75">
      <c r="H3487" s="52"/>
    </row>
    <row r="3488" ht="12.75">
      <c r="H3488" s="52"/>
    </row>
    <row r="3489" ht="12.75">
      <c r="H3489" s="52"/>
    </row>
    <row r="3490" ht="12.75">
      <c r="H3490" s="52"/>
    </row>
    <row r="3491" ht="12.75">
      <c r="H3491" s="52"/>
    </row>
    <row r="3492" ht="12.75">
      <c r="H3492" s="52"/>
    </row>
    <row r="3493" ht="12.75">
      <c r="H3493" s="52"/>
    </row>
    <row r="3494" ht="12.75">
      <c r="H3494" s="52"/>
    </row>
    <row r="3495" ht="12.75">
      <c r="H3495" s="52"/>
    </row>
    <row r="3496" ht="12.75">
      <c r="H3496" s="52"/>
    </row>
    <row r="3497" ht="12.75">
      <c r="H3497" s="52"/>
    </row>
    <row r="3498" ht="12.75">
      <c r="H3498" s="52"/>
    </row>
    <row r="3499" ht="12.75">
      <c r="H3499" s="52"/>
    </row>
    <row r="3500" ht="12.75">
      <c r="H3500" s="52"/>
    </row>
    <row r="3501" ht="12.75">
      <c r="H3501" s="52"/>
    </row>
    <row r="3502" ht="12.75">
      <c r="H3502" s="52"/>
    </row>
    <row r="3503" ht="12.75">
      <c r="H3503" s="52"/>
    </row>
    <row r="3504" ht="12.75">
      <c r="H3504" s="52"/>
    </row>
    <row r="3505" ht="12.75">
      <c r="H3505" s="52"/>
    </row>
    <row r="3506" ht="12.75">
      <c r="H3506" s="52"/>
    </row>
    <row r="3507" ht="12.75">
      <c r="H3507" s="52"/>
    </row>
    <row r="3508" ht="12.75">
      <c r="H3508" s="52"/>
    </row>
    <row r="3509" ht="12.75">
      <c r="H3509" s="52"/>
    </row>
    <row r="3510" ht="12.75">
      <c r="H3510" s="52"/>
    </row>
    <row r="3511" ht="12.75">
      <c r="H3511" s="52"/>
    </row>
    <row r="3512" ht="12.75">
      <c r="H3512" s="52"/>
    </row>
    <row r="3513" ht="12.75">
      <c r="H3513" s="52"/>
    </row>
    <row r="3514" ht="12.75">
      <c r="H3514" s="52"/>
    </row>
    <row r="3515" ht="12.75">
      <c r="H3515" s="52"/>
    </row>
    <row r="3516" ht="12.75">
      <c r="H3516" s="52"/>
    </row>
    <row r="3517" ht="12.75">
      <c r="H3517" s="52"/>
    </row>
    <row r="3518" ht="12.75">
      <c r="H3518" s="52"/>
    </row>
    <row r="3519" ht="12.75">
      <c r="H3519" s="52"/>
    </row>
    <row r="3520" ht="12.75">
      <c r="H3520" s="52"/>
    </row>
    <row r="3521" ht="12.75">
      <c r="H3521" s="52"/>
    </row>
    <row r="3522" ht="12.75">
      <c r="H3522" s="52"/>
    </row>
    <row r="3523" ht="12.75">
      <c r="H3523" s="52"/>
    </row>
    <row r="3524" ht="12.75">
      <c r="H3524" s="52"/>
    </row>
    <row r="3525" ht="12.75">
      <c r="H3525" s="52"/>
    </row>
    <row r="3526" ht="12.75">
      <c r="H3526" s="52"/>
    </row>
    <row r="3527" ht="12.75">
      <c r="H3527" s="52"/>
    </row>
    <row r="3528" ht="12.75">
      <c r="H3528" s="52"/>
    </row>
    <row r="3529" ht="12.75">
      <c r="H3529" s="52"/>
    </row>
    <row r="3530" ht="12.75">
      <c r="H3530" s="52"/>
    </row>
    <row r="3531" ht="12.75">
      <c r="H3531" s="52"/>
    </row>
    <row r="3532" ht="12.75">
      <c r="H3532" s="52"/>
    </row>
    <row r="3533" ht="12.75">
      <c r="H3533" s="52"/>
    </row>
    <row r="3534" ht="12.75">
      <c r="H3534" s="52"/>
    </row>
    <row r="3535" ht="12.75">
      <c r="H3535" s="52"/>
    </row>
    <row r="3536" ht="12.75">
      <c r="H3536" s="52"/>
    </row>
    <row r="3537" ht="12.75">
      <c r="H3537" s="52"/>
    </row>
    <row r="3538" ht="12.75">
      <c r="H3538" s="52"/>
    </row>
    <row r="3539" ht="12.75">
      <c r="H3539" s="52"/>
    </row>
    <row r="3540" ht="12.75">
      <c r="H3540" s="52"/>
    </row>
    <row r="3541" ht="12.75">
      <c r="H3541" s="52"/>
    </row>
    <row r="3542" ht="12.75">
      <c r="H3542" s="52"/>
    </row>
    <row r="3543" ht="12.75">
      <c r="H3543" s="52"/>
    </row>
    <row r="3544" ht="12.75">
      <c r="H3544" s="52"/>
    </row>
    <row r="3545" ht="12.75">
      <c r="H3545" s="52"/>
    </row>
    <row r="3546" ht="12.75">
      <c r="H3546" s="52"/>
    </row>
    <row r="3547" ht="12.75">
      <c r="H3547" s="52"/>
    </row>
    <row r="3548" ht="12.75">
      <c r="H3548" s="52"/>
    </row>
    <row r="3549" ht="12.75">
      <c r="H3549" s="52"/>
    </row>
    <row r="3550" ht="12.75">
      <c r="H3550" s="52"/>
    </row>
    <row r="3551" ht="12.75">
      <c r="H3551" s="52"/>
    </row>
    <row r="3552" ht="12.75">
      <c r="H3552" s="52"/>
    </row>
    <row r="3553" ht="12.75">
      <c r="H3553" s="52"/>
    </row>
    <row r="3554" ht="12.75">
      <c r="H3554" s="52"/>
    </row>
    <row r="3555" ht="12.75">
      <c r="H3555" s="52"/>
    </row>
    <row r="3556" ht="12.75">
      <c r="H3556" s="52"/>
    </row>
    <row r="3557" ht="12.75">
      <c r="H3557" s="52"/>
    </row>
    <row r="3558" ht="12.75">
      <c r="H3558" s="52"/>
    </row>
    <row r="3559" ht="12.75">
      <c r="H3559" s="52"/>
    </row>
    <row r="3560" ht="12.75">
      <c r="H3560" s="52"/>
    </row>
    <row r="3561" ht="12.75">
      <c r="H3561" s="52"/>
    </row>
    <row r="3562" ht="12.75">
      <c r="H3562" s="52"/>
    </row>
    <row r="3563" ht="12.75">
      <c r="H3563" s="52"/>
    </row>
    <row r="3564" ht="12.75">
      <c r="H3564" s="52"/>
    </row>
    <row r="3565" ht="12.75">
      <c r="H3565" s="52"/>
    </row>
    <row r="3566" ht="12.75">
      <c r="H3566" s="52"/>
    </row>
    <row r="3567" ht="12.75">
      <c r="H3567" s="52"/>
    </row>
    <row r="3568" ht="12.75">
      <c r="H3568" s="52"/>
    </row>
    <row r="3569" ht="12.75">
      <c r="H3569" s="52"/>
    </row>
    <row r="3570" ht="12.75">
      <c r="H3570" s="52"/>
    </row>
    <row r="3571" ht="12.75">
      <c r="H3571" s="52"/>
    </row>
    <row r="3572" ht="12.75">
      <c r="H3572" s="52"/>
    </row>
    <row r="3573" ht="12.75">
      <c r="H3573" s="52"/>
    </row>
    <row r="3574" ht="12.75">
      <c r="H3574" s="52"/>
    </row>
    <row r="3575" ht="12.75">
      <c r="H3575" s="52"/>
    </row>
    <row r="3576" ht="12.75">
      <c r="H3576" s="52"/>
    </row>
    <row r="3577" ht="12.75">
      <c r="H3577" s="52"/>
    </row>
    <row r="3578" ht="12.75">
      <c r="H3578" s="52"/>
    </row>
    <row r="3579" ht="12.75">
      <c r="H3579" s="52"/>
    </row>
    <row r="3580" ht="12.75">
      <c r="H3580" s="52"/>
    </row>
    <row r="3581" ht="12.75">
      <c r="H3581" s="52"/>
    </row>
    <row r="3582" ht="12.75">
      <c r="H3582" s="52"/>
    </row>
    <row r="3583" ht="12.75">
      <c r="H3583" s="52"/>
    </row>
    <row r="3584" ht="12.75">
      <c r="H3584" s="52"/>
    </row>
    <row r="3585" ht="12.75">
      <c r="H3585" s="52"/>
    </row>
    <row r="3586" ht="12.75">
      <c r="H3586" s="52"/>
    </row>
    <row r="3587" ht="12.75">
      <c r="H3587" s="52"/>
    </row>
    <row r="3588" ht="12.75">
      <c r="H3588" s="52"/>
    </row>
    <row r="3589" ht="12.75">
      <c r="H3589" s="52"/>
    </row>
    <row r="3590" ht="12.75">
      <c r="H3590" s="52"/>
    </row>
    <row r="3591" ht="12.75">
      <c r="H3591" s="52"/>
    </row>
    <row r="3592" ht="12.75">
      <c r="H3592" s="52"/>
    </row>
    <row r="3593" ht="12.75">
      <c r="H3593" s="52"/>
    </row>
    <row r="3594" ht="12.75">
      <c r="H3594" s="52"/>
    </row>
    <row r="3595" ht="12.75">
      <c r="H3595" s="52"/>
    </row>
    <row r="3596" ht="12.75">
      <c r="H3596" s="52"/>
    </row>
    <row r="3597" ht="12.75">
      <c r="H3597" s="52"/>
    </row>
    <row r="3598" ht="12.75">
      <c r="H3598" s="52"/>
    </row>
    <row r="3599" ht="12.75">
      <c r="H3599" s="52"/>
    </row>
    <row r="3600" ht="12.75">
      <c r="H3600" s="52"/>
    </row>
    <row r="3601" ht="12.75">
      <c r="H3601" s="52"/>
    </row>
    <row r="3602" ht="12.75">
      <c r="H3602" s="52"/>
    </row>
    <row r="3603" ht="12.75">
      <c r="H3603" s="52"/>
    </row>
    <row r="3604" ht="12.75">
      <c r="H3604" s="52"/>
    </row>
    <row r="3605" ht="12.75">
      <c r="H3605" s="52"/>
    </row>
    <row r="3606" ht="12.75">
      <c r="H3606" s="52"/>
    </row>
    <row r="3607" ht="12.75">
      <c r="H3607" s="52"/>
    </row>
    <row r="3608" ht="12.75">
      <c r="H3608" s="52"/>
    </row>
    <row r="3609" ht="12.75">
      <c r="H3609" s="52"/>
    </row>
    <row r="3610" ht="12.75">
      <c r="H3610" s="52"/>
    </row>
    <row r="3611" ht="12.75">
      <c r="H3611" s="52"/>
    </row>
    <row r="3612" ht="12.75">
      <c r="H3612" s="52"/>
    </row>
    <row r="3613" ht="12.75">
      <c r="H3613" s="52"/>
    </row>
    <row r="3614" ht="12.75">
      <c r="H3614" s="52"/>
    </row>
    <row r="3615" ht="12.75">
      <c r="H3615" s="52"/>
    </row>
    <row r="3616" ht="12.75">
      <c r="H3616" s="52"/>
    </row>
    <row r="3617" ht="12.75">
      <c r="H3617" s="52"/>
    </row>
    <row r="3618" ht="12.75">
      <c r="H3618" s="52"/>
    </row>
    <row r="3619" ht="12.75">
      <c r="H3619" s="52"/>
    </row>
    <row r="3620" ht="12.75">
      <c r="H3620" s="52"/>
    </row>
    <row r="3621" ht="12.75">
      <c r="H3621" s="52"/>
    </row>
    <row r="3622" ht="12.75">
      <c r="H3622" s="52"/>
    </row>
    <row r="3623" ht="12.75">
      <c r="H3623" s="52"/>
    </row>
    <row r="3624" ht="12.75">
      <c r="H3624" s="52"/>
    </row>
    <row r="3625" ht="12.75">
      <c r="H3625" s="52"/>
    </row>
    <row r="3626" ht="12.75">
      <c r="H3626" s="52"/>
    </row>
    <row r="3627" ht="12.75">
      <c r="H3627" s="52"/>
    </row>
    <row r="3628" ht="12.75">
      <c r="H3628" s="52"/>
    </row>
    <row r="3629" ht="12.75">
      <c r="H3629" s="52"/>
    </row>
    <row r="3630" ht="12.75">
      <c r="H3630" s="52"/>
    </row>
    <row r="3631" ht="12.75">
      <c r="H3631" s="52"/>
    </row>
    <row r="3632" ht="12.75">
      <c r="H3632" s="52"/>
    </row>
    <row r="3633" ht="12.75">
      <c r="H3633" s="52"/>
    </row>
    <row r="3634" ht="12.75">
      <c r="H3634" s="52"/>
    </row>
    <row r="3635" ht="12.75">
      <c r="H3635" s="52"/>
    </row>
    <row r="3636" ht="12.75">
      <c r="H3636" s="52"/>
    </row>
    <row r="3637" ht="12.75">
      <c r="H3637" s="52"/>
    </row>
    <row r="3638" ht="12.75">
      <c r="H3638" s="52"/>
    </row>
    <row r="3639" ht="12.75">
      <c r="H3639" s="52"/>
    </row>
    <row r="3640" ht="12.75">
      <c r="H3640" s="52"/>
    </row>
    <row r="3641" ht="12.75">
      <c r="H3641" s="52"/>
    </row>
    <row r="3642" ht="12.75">
      <c r="H3642" s="52"/>
    </row>
    <row r="3643" ht="12.75">
      <c r="H3643" s="52"/>
    </row>
    <row r="3644" ht="12.75">
      <c r="H3644" s="52"/>
    </row>
    <row r="3645" ht="12.75">
      <c r="H3645" s="52"/>
    </row>
    <row r="3646" ht="12.75">
      <c r="H3646" s="52"/>
    </row>
    <row r="3647" ht="12.75">
      <c r="H3647" s="52"/>
    </row>
    <row r="3648" ht="12.75">
      <c r="H3648" s="52"/>
    </row>
    <row r="3649" ht="12.75">
      <c r="H3649" s="52"/>
    </row>
    <row r="3650" ht="12.75">
      <c r="H3650" s="52"/>
    </row>
    <row r="3651" ht="12.75">
      <c r="H3651" s="52"/>
    </row>
    <row r="3652" ht="12.75">
      <c r="H3652" s="52"/>
    </row>
    <row r="3653" ht="12.75">
      <c r="H3653" s="52"/>
    </row>
    <row r="3654" ht="12.75">
      <c r="H3654" s="52"/>
    </row>
    <row r="3655" ht="12.75">
      <c r="H3655" s="52"/>
    </row>
    <row r="3656" ht="12.75">
      <c r="H3656" s="52"/>
    </row>
    <row r="3657" ht="12.75">
      <c r="H3657" s="52"/>
    </row>
    <row r="3658" ht="12.75">
      <c r="H3658" s="52"/>
    </row>
    <row r="3659" ht="12.75">
      <c r="H3659" s="52"/>
    </row>
    <row r="3660" ht="12.75">
      <c r="H3660" s="52"/>
    </row>
    <row r="3661" ht="12.75">
      <c r="H3661" s="52"/>
    </row>
    <row r="3662" ht="12.75">
      <c r="H3662" s="52"/>
    </row>
    <row r="3663" ht="12.75">
      <c r="H3663" s="52"/>
    </row>
    <row r="3664" ht="12.75">
      <c r="H3664" s="52"/>
    </row>
    <row r="3665" ht="12.75">
      <c r="H3665" s="52"/>
    </row>
    <row r="3666" ht="12.75">
      <c r="H3666" s="52"/>
    </row>
    <row r="3667" ht="12.75">
      <c r="H3667" s="52"/>
    </row>
    <row r="3668" ht="12.75">
      <c r="H3668" s="52"/>
    </row>
    <row r="3669" ht="12.75">
      <c r="H3669" s="52"/>
    </row>
    <row r="3670" ht="12.75">
      <c r="H3670" s="52"/>
    </row>
    <row r="3671" ht="12.75">
      <c r="H3671" s="52"/>
    </row>
    <row r="3672" ht="12.75">
      <c r="H3672" s="52"/>
    </row>
    <row r="3673" ht="12.75">
      <c r="H3673" s="52"/>
    </row>
    <row r="3674" ht="12.75">
      <c r="H3674" s="52"/>
    </row>
    <row r="3675" ht="12.75">
      <c r="H3675" s="52"/>
    </row>
    <row r="3676" ht="12.75">
      <c r="H3676" s="52"/>
    </row>
    <row r="3677" ht="12.75">
      <c r="H3677" s="52"/>
    </row>
    <row r="3678" ht="12.75">
      <c r="H3678" s="52"/>
    </row>
    <row r="3679" ht="12.75">
      <c r="H3679" s="52"/>
    </row>
    <row r="3680" ht="12.75">
      <c r="H3680" s="52"/>
    </row>
    <row r="3681" ht="12.75">
      <c r="H3681" s="52"/>
    </row>
    <row r="3682" ht="12.75">
      <c r="H3682" s="52"/>
    </row>
    <row r="3683" ht="12.75">
      <c r="H3683" s="52"/>
    </row>
    <row r="3684" ht="12.75">
      <c r="H3684" s="52"/>
    </row>
    <row r="3685" ht="12.75">
      <c r="H3685" s="52"/>
    </row>
    <row r="3686" ht="12.75">
      <c r="H3686" s="52"/>
    </row>
    <row r="3687" ht="12.75">
      <c r="H3687" s="52"/>
    </row>
    <row r="3688" ht="12.75">
      <c r="H3688" s="52"/>
    </row>
    <row r="3689" ht="12.75">
      <c r="H3689" s="52"/>
    </row>
    <row r="3690" ht="12.75">
      <c r="H3690" s="52"/>
    </row>
    <row r="3691" ht="12.75">
      <c r="H3691" s="52"/>
    </row>
    <row r="3692" ht="12.75">
      <c r="H3692" s="52"/>
    </row>
    <row r="3693" ht="12.75">
      <c r="H3693" s="52"/>
    </row>
    <row r="3694" ht="12.75">
      <c r="H3694" s="52"/>
    </row>
    <row r="3695" ht="12.75">
      <c r="H3695" s="52"/>
    </row>
    <row r="3696" ht="12.75">
      <c r="H3696" s="52"/>
    </row>
    <row r="3697" ht="12.75">
      <c r="H3697" s="52"/>
    </row>
    <row r="3698" ht="12.75">
      <c r="H3698" s="52"/>
    </row>
    <row r="3699" ht="12.75">
      <c r="H3699" s="52"/>
    </row>
    <row r="3700" ht="12.75">
      <c r="H3700" s="52"/>
    </row>
    <row r="3701" ht="12.75">
      <c r="H3701" s="52"/>
    </row>
    <row r="3702" ht="12.75">
      <c r="H3702" s="52"/>
    </row>
    <row r="3703" ht="12.75">
      <c r="H3703" s="52"/>
    </row>
    <row r="3704" ht="12.75">
      <c r="H3704" s="52"/>
    </row>
    <row r="3705" ht="12.75">
      <c r="H3705" s="52"/>
    </row>
    <row r="3706" ht="12.75">
      <c r="H3706" s="52"/>
    </row>
    <row r="3707" ht="12.75">
      <c r="H3707" s="52"/>
    </row>
    <row r="3708" ht="12.75">
      <c r="H3708" s="52"/>
    </row>
    <row r="3709" ht="12.75">
      <c r="H3709" s="52"/>
    </row>
    <row r="3710" ht="12.75">
      <c r="H3710" s="52"/>
    </row>
    <row r="3711" ht="12.75">
      <c r="H3711" s="52"/>
    </row>
    <row r="3712" ht="12.75">
      <c r="H3712" s="52"/>
    </row>
    <row r="3713" ht="12.75">
      <c r="H3713" s="52"/>
    </row>
    <row r="3714" ht="12.75">
      <c r="H3714" s="52"/>
    </row>
    <row r="3715" ht="12.75">
      <c r="H3715" s="52"/>
    </row>
    <row r="3716" ht="12.75">
      <c r="H3716" s="52"/>
    </row>
    <row r="3717" ht="12.75">
      <c r="H3717" s="52"/>
    </row>
    <row r="3718" ht="12.75">
      <c r="H3718" s="52"/>
    </row>
    <row r="3719" ht="12.75">
      <c r="H3719" s="52"/>
    </row>
    <row r="3720" ht="12.75">
      <c r="H3720" s="52"/>
    </row>
    <row r="3721" ht="12.75">
      <c r="H3721" s="52"/>
    </row>
    <row r="3722" ht="12.75">
      <c r="H3722" s="52"/>
    </row>
    <row r="3723" ht="12.75">
      <c r="H3723" s="52"/>
    </row>
    <row r="3724" ht="12.75">
      <c r="H3724" s="52"/>
    </row>
    <row r="3725" ht="12.75">
      <c r="H3725" s="52"/>
    </row>
    <row r="3726" ht="12.75">
      <c r="H3726" s="52"/>
    </row>
    <row r="3727" ht="12.75">
      <c r="H3727" s="52"/>
    </row>
    <row r="3728" ht="12.75">
      <c r="H3728" s="52"/>
    </row>
    <row r="3729" ht="12.75">
      <c r="H3729" s="52"/>
    </row>
    <row r="3730" ht="12.75">
      <c r="H3730" s="52"/>
    </row>
    <row r="3731" ht="12.75">
      <c r="H3731" s="52"/>
    </row>
    <row r="3732" ht="12.75">
      <c r="H3732" s="52"/>
    </row>
    <row r="3733" ht="12.75">
      <c r="H3733" s="52"/>
    </row>
    <row r="3734" ht="12.75">
      <c r="H3734" s="52"/>
    </row>
    <row r="3735" ht="12.75">
      <c r="H3735" s="52"/>
    </row>
    <row r="3736" ht="12.75">
      <c r="H3736" s="52"/>
    </row>
    <row r="3737" ht="12.75">
      <c r="H3737" s="52"/>
    </row>
    <row r="3738" ht="12.75">
      <c r="H3738" s="52"/>
    </row>
    <row r="3739" ht="12.75">
      <c r="H3739" s="52"/>
    </row>
    <row r="3740" ht="12.75">
      <c r="H3740" s="52"/>
    </row>
    <row r="3741" ht="12.75">
      <c r="H3741" s="52"/>
    </row>
    <row r="3742" ht="12.75">
      <c r="H3742" s="52"/>
    </row>
    <row r="3743" ht="12.75">
      <c r="H3743" s="52"/>
    </row>
    <row r="3744" ht="12.75">
      <c r="H3744" s="52"/>
    </row>
    <row r="3745" ht="12.75">
      <c r="H3745" s="52"/>
    </row>
    <row r="3746" ht="12.75">
      <c r="H3746" s="52"/>
    </row>
    <row r="3747" ht="12.75">
      <c r="H3747" s="52"/>
    </row>
    <row r="3748" ht="12.75">
      <c r="H3748" s="52"/>
    </row>
    <row r="3749" ht="12.75">
      <c r="H3749" s="52"/>
    </row>
    <row r="3750" ht="12.75">
      <c r="H3750" s="52"/>
    </row>
    <row r="3751" ht="12.75">
      <c r="H3751" s="52"/>
    </row>
    <row r="3752" ht="12.75">
      <c r="H3752" s="52"/>
    </row>
    <row r="3753" ht="12.75">
      <c r="H3753" s="52"/>
    </row>
    <row r="3754" ht="12.75">
      <c r="H3754" s="52"/>
    </row>
    <row r="3755" ht="12.75">
      <c r="H3755" s="52"/>
    </row>
    <row r="3756" ht="12.75">
      <c r="H3756" s="52"/>
    </row>
    <row r="3757" ht="12.75">
      <c r="H3757" s="52"/>
    </row>
    <row r="3758" ht="12.75">
      <c r="H3758" s="52"/>
    </row>
    <row r="3759" ht="12.75">
      <c r="H3759" s="52"/>
    </row>
    <row r="3760" ht="12.75">
      <c r="H3760" s="52"/>
    </row>
    <row r="3761" ht="12.75">
      <c r="H3761" s="52"/>
    </row>
    <row r="3762" ht="12.75">
      <c r="H3762" s="52"/>
    </row>
    <row r="3763" ht="12.75">
      <c r="H3763" s="52"/>
    </row>
    <row r="3764" ht="12.75">
      <c r="H3764" s="52"/>
    </row>
    <row r="3765" ht="12.75">
      <c r="H3765" s="52"/>
    </row>
    <row r="3766" ht="12.75">
      <c r="H3766" s="52"/>
    </row>
    <row r="3767" ht="12.75">
      <c r="H3767" s="52"/>
    </row>
    <row r="3768" ht="12.75">
      <c r="H3768" s="52"/>
    </row>
    <row r="3769" ht="12.75">
      <c r="H3769" s="52"/>
    </row>
    <row r="3770" ht="12.75">
      <c r="H3770" s="52"/>
    </row>
    <row r="3771" ht="12.75">
      <c r="H3771" s="52"/>
    </row>
    <row r="3772" ht="12.75">
      <c r="H3772" s="52"/>
    </row>
    <row r="3773" ht="12.75">
      <c r="H3773" s="52"/>
    </row>
    <row r="3774" ht="12.75">
      <c r="H3774" s="52"/>
    </row>
    <row r="3775" ht="12.75">
      <c r="H3775" s="52"/>
    </row>
    <row r="3776" ht="12.75">
      <c r="H3776" s="52"/>
    </row>
    <row r="3777" ht="12.75">
      <c r="H3777" s="52"/>
    </row>
    <row r="3778" ht="12.75">
      <c r="H3778" s="52"/>
    </row>
    <row r="3779" ht="12.75">
      <c r="H3779" s="52"/>
    </row>
    <row r="3780" ht="12.75">
      <c r="H3780" s="52"/>
    </row>
    <row r="3781" ht="12.75">
      <c r="H3781" s="52"/>
    </row>
    <row r="3782" ht="12.75">
      <c r="H3782" s="52"/>
    </row>
    <row r="3783" ht="12.75">
      <c r="H3783" s="52"/>
    </row>
    <row r="3784" ht="12.75">
      <c r="H3784" s="52"/>
    </row>
    <row r="3785" ht="12.75">
      <c r="H3785" s="52"/>
    </row>
    <row r="3786" ht="12.75">
      <c r="H3786" s="52"/>
    </row>
    <row r="3787" ht="12.75">
      <c r="H3787" s="52"/>
    </row>
    <row r="3788" ht="12.75">
      <c r="H3788" s="52"/>
    </row>
    <row r="3789" ht="12.75">
      <c r="H3789" s="52"/>
    </row>
    <row r="3790" ht="12.75">
      <c r="H3790" s="52"/>
    </row>
    <row r="3791" ht="12.75">
      <c r="H3791" s="52"/>
    </row>
    <row r="3792" ht="12.75">
      <c r="H3792" s="52"/>
    </row>
    <row r="3793" ht="12.75">
      <c r="H3793" s="52"/>
    </row>
    <row r="3794" ht="12.75">
      <c r="H3794" s="52"/>
    </row>
    <row r="3795" ht="12.75">
      <c r="H3795" s="52"/>
    </row>
    <row r="3796" ht="12.75">
      <c r="H3796" s="52"/>
    </row>
    <row r="3797" ht="12.75">
      <c r="H3797" s="52"/>
    </row>
    <row r="3798" ht="12.75">
      <c r="H3798" s="52"/>
    </row>
    <row r="3799" ht="12.75">
      <c r="H3799" s="52"/>
    </row>
    <row r="3800" ht="12.75">
      <c r="H3800" s="52"/>
    </row>
    <row r="3801" ht="12.75">
      <c r="H3801" s="52"/>
    </row>
    <row r="3802" ht="12.75">
      <c r="H3802" s="52"/>
    </row>
    <row r="3803" ht="12.75">
      <c r="H3803" s="52"/>
    </row>
    <row r="3804" ht="12.75">
      <c r="H3804" s="52"/>
    </row>
    <row r="3805" ht="12.75">
      <c r="H3805" s="52"/>
    </row>
    <row r="3806" ht="12.75">
      <c r="H3806" s="52"/>
    </row>
    <row r="3807" ht="12.75">
      <c r="H3807" s="52"/>
    </row>
    <row r="3808" ht="12.75">
      <c r="H3808" s="52"/>
    </row>
    <row r="3809" ht="12.75">
      <c r="H3809" s="52"/>
    </row>
    <row r="3810" ht="12.75">
      <c r="H3810" s="52"/>
    </row>
    <row r="3811" ht="12.75">
      <c r="H3811" s="52"/>
    </row>
    <row r="3812" ht="12.75">
      <c r="H3812" s="52"/>
    </row>
    <row r="3813" ht="12.75">
      <c r="H3813" s="52"/>
    </row>
    <row r="3814" ht="12.75">
      <c r="H3814" s="52"/>
    </row>
    <row r="3815" ht="12.75">
      <c r="H3815" s="52"/>
    </row>
    <row r="3816" ht="12.75">
      <c r="H3816" s="52"/>
    </row>
    <row r="3817" ht="12.75">
      <c r="H3817" s="52"/>
    </row>
    <row r="3818" ht="12.75">
      <c r="H3818" s="52"/>
    </row>
    <row r="3819" ht="12.75">
      <c r="H3819" s="52"/>
    </row>
    <row r="3820" ht="12.75">
      <c r="H3820" s="52"/>
    </row>
    <row r="3821" ht="12.75">
      <c r="H3821" s="52"/>
    </row>
    <row r="3822" ht="12.75">
      <c r="H3822" s="52"/>
    </row>
    <row r="3823" ht="12.75">
      <c r="H3823" s="52"/>
    </row>
    <row r="3824" ht="12.75">
      <c r="H3824" s="52"/>
    </row>
    <row r="3825" ht="12.75">
      <c r="H3825" s="52"/>
    </row>
    <row r="3826" ht="12.75">
      <c r="H3826" s="52"/>
    </row>
    <row r="3827" ht="12.75">
      <c r="H3827" s="52"/>
    </row>
    <row r="3828" ht="12.75">
      <c r="H3828" s="52"/>
    </row>
    <row r="3829" ht="12.75">
      <c r="H3829" s="52"/>
    </row>
    <row r="3830" ht="12.75">
      <c r="H3830" s="52"/>
    </row>
    <row r="3831" ht="12.75">
      <c r="H3831" s="52"/>
    </row>
    <row r="3832" ht="12.75">
      <c r="H3832" s="52"/>
    </row>
    <row r="3833" ht="12.75">
      <c r="H3833" s="52"/>
    </row>
    <row r="3834" ht="12.75">
      <c r="H3834" s="52"/>
    </row>
    <row r="3835" ht="12.75">
      <c r="H3835" s="52"/>
    </row>
    <row r="3836" ht="12.75">
      <c r="H3836" s="52"/>
    </row>
    <row r="3837" ht="12.75">
      <c r="H3837" s="52"/>
    </row>
    <row r="3838" ht="12.75">
      <c r="H3838" s="52"/>
    </row>
    <row r="3839" ht="12.75">
      <c r="H3839" s="52"/>
    </row>
    <row r="3840" ht="12.75">
      <c r="H3840" s="52"/>
    </row>
    <row r="3841" ht="12.75">
      <c r="H3841" s="52"/>
    </row>
    <row r="3842" ht="12.75">
      <c r="H3842" s="52"/>
    </row>
    <row r="3843" ht="12.75">
      <c r="H3843" s="52"/>
    </row>
    <row r="3844" ht="12.75">
      <c r="H3844" s="52"/>
    </row>
    <row r="3845" ht="12.75">
      <c r="H3845" s="52"/>
    </row>
    <row r="3846" ht="12.75">
      <c r="H3846" s="52"/>
    </row>
    <row r="3847" ht="12.75">
      <c r="H3847" s="52"/>
    </row>
    <row r="3848" ht="12.75">
      <c r="H3848" s="52"/>
    </row>
    <row r="3849" ht="12.75">
      <c r="H3849" s="52"/>
    </row>
    <row r="3850" ht="12.75">
      <c r="H3850" s="52"/>
    </row>
    <row r="3851" ht="12.75">
      <c r="H3851" s="52"/>
    </row>
    <row r="3852" ht="12.75">
      <c r="H3852" s="52"/>
    </row>
    <row r="3853" ht="12.75">
      <c r="H3853" s="52"/>
    </row>
    <row r="3854" ht="12.75">
      <c r="H3854" s="52"/>
    </row>
    <row r="3855" ht="12.75">
      <c r="H3855" s="52"/>
    </row>
    <row r="3856" ht="12.75">
      <c r="H3856" s="52"/>
    </row>
    <row r="3857" ht="12.75">
      <c r="H3857" s="52"/>
    </row>
    <row r="3858" ht="12.75">
      <c r="H3858" s="52"/>
    </row>
    <row r="3859" ht="12.75">
      <c r="H3859" s="52"/>
    </row>
    <row r="3860" ht="12.75">
      <c r="H3860" s="52"/>
    </row>
    <row r="3861" ht="12.75">
      <c r="H3861" s="52"/>
    </row>
    <row r="3862" ht="12.75">
      <c r="H3862" s="52"/>
    </row>
    <row r="3863" ht="12.75">
      <c r="H3863" s="52"/>
    </row>
    <row r="3864" ht="12.75">
      <c r="H3864" s="52"/>
    </row>
    <row r="3865" ht="12.75">
      <c r="H3865" s="52"/>
    </row>
    <row r="3866" ht="12.75">
      <c r="H3866" s="52"/>
    </row>
    <row r="3867" ht="12.75">
      <c r="H3867" s="52"/>
    </row>
    <row r="3868" ht="12.75">
      <c r="H3868" s="52"/>
    </row>
    <row r="3869" ht="12.75">
      <c r="H3869" s="52"/>
    </row>
    <row r="3870" ht="12.75">
      <c r="H3870" s="52"/>
    </row>
    <row r="3871" ht="12.75">
      <c r="H3871" s="52"/>
    </row>
    <row r="3872" ht="12.75">
      <c r="H3872" s="52"/>
    </row>
    <row r="3873" ht="12.75">
      <c r="H3873" s="52"/>
    </row>
    <row r="3874" ht="12.75">
      <c r="H3874" s="52"/>
    </row>
    <row r="3875" ht="12.75">
      <c r="H3875" s="52"/>
    </row>
    <row r="3876" ht="12.75">
      <c r="H3876" s="52"/>
    </row>
    <row r="3877" ht="12.75">
      <c r="H3877" s="52"/>
    </row>
    <row r="3878" ht="12.75">
      <c r="H3878" s="52"/>
    </row>
    <row r="3879" ht="12.75">
      <c r="H3879" s="52"/>
    </row>
    <row r="3880" ht="12.75">
      <c r="H3880" s="52"/>
    </row>
    <row r="3881" ht="12.75">
      <c r="H3881" s="52"/>
    </row>
    <row r="3882" ht="12.75">
      <c r="H3882" s="52"/>
    </row>
    <row r="3883" ht="12.75">
      <c r="H3883" s="52"/>
    </row>
    <row r="3884" ht="12.75">
      <c r="H3884" s="52"/>
    </row>
    <row r="3885" ht="12.75">
      <c r="H3885" s="52"/>
    </row>
    <row r="3886" ht="12.75">
      <c r="H3886" s="52"/>
    </row>
    <row r="3887" ht="12.75">
      <c r="H3887" s="52"/>
    </row>
    <row r="3888" ht="12.75">
      <c r="H3888" s="52"/>
    </row>
    <row r="3889" ht="12.75">
      <c r="H3889" s="52"/>
    </row>
    <row r="3890" ht="12.75">
      <c r="H3890" s="52"/>
    </row>
    <row r="3891" ht="12.75">
      <c r="H3891" s="52"/>
    </row>
    <row r="3892" ht="12.75">
      <c r="H3892" s="52"/>
    </row>
    <row r="3893" ht="12.75">
      <c r="H3893" s="52"/>
    </row>
    <row r="3894" ht="12.75">
      <c r="H3894" s="52"/>
    </row>
    <row r="3895" ht="12.75">
      <c r="H3895" s="52"/>
    </row>
    <row r="3896" ht="12.75">
      <c r="H3896" s="52"/>
    </row>
    <row r="3897" ht="12.75">
      <c r="H3897" s="52"/>
    </row>
    <row r="3898" ht="12.75">
      <c r="H3898" s="52"/>
    </row>
    <row r="3899" ht="12.75">
      <c r="H3899" s="52"/>
    </row>
    <row r="3900" ht="12.75">
      <c r="H3900" s="52"/>
    </row>
    <row r="3901" ht="12.75">
      <c r="H3901" s="52"/>
    </row>
    <row r="3902" ht="12.75">
      <c r="H3902" s="52"/>
    </row>
    <row r="3903" ht="12.75">
      <c r="H3903" s="52"/>
    </row>
    <row r="3904" ht="12.75">
      <c r="H3904" s="52"/>
    </row>
    <row r="3905" ht="12.75">
      <c r="H3905" s="52"/>
    </row>
    <row r="3906" ht="12.75">
      <c r="H3906" s="52"/>
    </row>
    <row r="3907" ht="12.75">
      <c r="H3907" s="52"/>
    </row>
    <row r="3908" ht="12.75">
      <c r="H3908" s="52"/>
    </row>
    <row r="3909" ht="12.75">
      <c r="H3909" s="52"/>
    </row>
    <row r="3910" ht="12.75">
      <c r="H3910" s="52"/>
    </row>
    <row r="3911" ht="12.75">
      <c r="H3911" s="52"/>
    </row>
    <row r="3912" ht="12.75">
      <c r="H3912" s="52"/>
    </row>
    <row r="3913" ht="12.75">
      <c r="H3913" s="52"/>
    </row>
    <row r="3914" ht="12.75">
      <c r="H3914" s="52"/>
    </row>
    <row r="3915" ht="12.75">
      <c r="H3915" s="52"/>
    </row>
    <row r="3916" ht="12.75">
      <c r="H3916" s="52"/>
    </row>
    <row r="3917" ht="12.75">
      <c r="H3917" s="52"/>
    </row>
    <row r="3918" ht="12.75">
      <c r="H3918" s="52"/>
    </row>
    <row r="3919" ht="12.75">
      <c r="H3919" s="52"/>
    </row>
    <row r="3920" ht="12.75">
      <c r="H3920" s="52"/>
    </row>
    <row r="3921" ht="12.75">
      <c r="H3921" s="52"/>
    </row>
    <row r="3922" ht="12.75">
      <c r="H3922" s="52"/>
    </row>
    <row r="3923" ht="12.75">
      <c r="H3923" s="52"/>
    </row>
    <row r="3924" ht="12.75">
      <c r="H3924" s="52"/>
    </row>
    <row r="3925" ht="12.75">
      <c r="H3925" s="52"/>
    </row>
    <row r="3926" ht="12.75">
      <c r="H3926" s="52"/>
    </row>
    <row r="3927" ht="12.75">
      <c r="H3927" s="52"/>
    </row>
    <row r="3928" ht="12.75">
      <c r="H3928" s="52"/>
    </row>
    <row r="3929" ht="12.75">
      <c r="H3929" s="52"/>
    </row>
    <row r="3930" ht="12.75">
      <c r="H3930" s="52"/>
    </row>
    <row r="3931" ht="12.75">
      <c r="H3931" s="52"/>
    </row>
    <row r="3932" ht="12.75">
      <c r="H3932" s="52"/>
    </row>
    <row r="3933" ht="12.75">
      <c r="H3933" s="52"/>
    </row>
    <row r="3934" ht="12.75">
      <c r="H3934" s="52"/>
    </row>
    <row r="3935" ht="12.75">
      <c r="H3935" s="52"/>
    </row>
    <row r="3936" ht="12.75">
      <c r="H3936" s="52"/>
    </row>
    <row r="3937" ht="12.75">
      <c r="H3937" s="52"/>
    </row>
    <row r="3938" ht="12.75">
      <c r="H3938" s="52"/>
    </row>
    <row r="3939" ht="12.75">
      <c r="H3939" s="52"/>
    </row>
    <row r="3940" ht="12.75">
      <c r="H3940" s="52"/>
    </row>
    <row r="3941" ht="12.75">
      <c r="H3941" s="52"/>
    </row>
    <row r="3942" ht="12.75">
      <c r="H3942" s="52"/>
    </row>
    <row r="3943" ht="12.75">
      <c r="H3943" s="52"/>
    </row>
    <row r="3944" ht="12.75">
      <c r="H3944" s="52"/>
    </row>
    <row r="3945" ht="12.75">
      <c r="H3945" s="52"/>
    </row>
    <row r="3946" ht="12.75">
      <c r="H3946" s="52"/>
    </row>
    <row r="3947" ht="12.75">
      <c r="H3947" s="52"/>
    </row>
    <row r="3948" ht="12.75">
      <c r="H3948" s="52"/>
    </row>
    <row r="3949" ht="12.75">
      <c r="H3949" s="52"/>
    </row>
    <row r="3950" ht="12.75">
      <c r="H3950" s="52"/>
    </row>
    <row r="3951" ht="12.75">
      <c r="H3951" s="52"/>
    </row>
    <row r="3952" ht="12.75">
      <c r="H3952" s="52"/>
    </row>
    <row r="3953" ht="12.75">
      <c r="H3953" s="52"/>
    </row>
    <row r="3954" ht="12.75">
      <c r="H3954" s="52"/>
    </row>
    <row r="3955" ht="12.75">
      <c r="H3955" s="52"/>
    </row>
    <row r="3956" ht="12.75">
      <c r="H3956" s="52"/>
    </row>
    <row r="3957" ht="12.75">
      <c r="H3957" s="52"/>
    </row>
    <row r="3958" ht="12.75">
      <c r="H3958" s="52"/>
    </row>
    <row r="3959" ht="12.75">
      <c r="H3959" s="52"/>
    </row>
    <row r="3960" ht="12.75">
      <c r="H3960" s="52"/>
    </row>
    <row r="3961" ht="12.75">
      <c r="H3961" s="52"/>
    </row>
    <row r="3962" ht="12.75">
      <c r="H3962" s="52"/>
    </row>
    <row r="3963" ht="12.75">
      <c r="H3963" s="52"/>
    </row>
    <row r="3964" ht="12.75">
      <c r="H3964" s="52"/>
    </row>
    <row r="3965" ht="12.75">
      <c r="H3965" s="52"/>
    </row>
    <row r="3966" ht="12.75">
      <c r="H3966" s="52"/>
    </row>
    <row r="3967" ht="12.75">
      <c r="H3967" s="52"/>
    </row>
    <row r="3968" ht="12.75">
      <c r="H3968" s="52"/>
    </row>
    <row r="3969" ht="12.75">
      <c r="H3969" s="52"/>
    </row>
    <row r="3970" ht="12.75">
      <c r="H3970" s="52"/>
    </row>
    <row r="3971" ht="12.75">
      <c r="H3971" s="52"/>
    </row>
    <row r="3972" ht="12.75">
      <c r="H3972" s="52"/>
    </row>
    <row r="3973" ht="12.75">
      <c r="H3973" s="52"/>
    </row>
    <row r="3974" ht="12.75">
      <c r="H3974" s="52"/>
    </row>
    <row r="3975" ht="12.75">
      <c r="H3975" s="52"/>
    </row>
    <row r="3976" ht="12.75">
      <c r="H3976" s="52"/>
    </row>
    <row r="3977" ht="12.75">
      <c r="H3977" s="52"/>
    </row>
    <row r="3978" ht="12.75">
      <c r="H3978" s="52"/>
    </row>
    <row r="3979" ht="12.75">
      <c r="H3979" s="52"/>
    </row>
    <row r="3980" ht="12.75">
      <c r="H3980" s="52"/>
    </row>
    <row r="3981" ht="12.75">
      <c r="H3981" s="52"/>
    </row>
    <row r="3982" ht="12.75">
      <c r="H3982" s="52"/>
    </row>
    <row r="3983" ht="12.75">
      <c r="H3983" s="52"/>
    </row>
    <row r="3984" ht="12.75">
      <c r="H3984" s="52"/>
    </row>
    <row r="3985" ht="12.75">
      <c r="H3985" s="52"/>
    </row>
    <row r="3986" ht="12.75">
      <c r="H3986" s="52"/>
    </row>
    <row r="3987" ht="12.75">
      <c r="H3987" s="52"/>
    </row>
    <row r="3988" ht="12.75">
      <c r="H3988" s="52"/>
    </row>
    <row r="3989" ht="12.75">
      <c r="H3989" s="52"/>
    </row>
    <row r="3990" ht="12.75">
      <c r="H3990" s="52"/>
    </row>
    <row r="3991" ht="12.75">
      <c r="H3991" s="52"/>
    </row>
    <row r="3992" ht="12.75">
      <c r="H3992" s="52"/>
    </row>
    <row r="3993" ht="12.75">
      <c r="H3993" s="52"/>
    </row>
    <row r="3994" ht="12.75">
      <c r="H3994" s="52"/>
    </row>
    <row r="3995" ht="12.75">
      <c r="H3995" s="52"/>
    </row>
    <row r="3996" ht="12.75">
      <c r="H3996" s="52"/>
    </row>
    <row r="3997" ht="12.75">
      <c r="H3997" s="52"/>
    </row>
    <row r="3998" ht="12.75">
      <c r="H3998" s="52"/>
    </row>
    <row r="3999" ht="12.75">
      <c r="H3999" s="52"/>
    </row>
    <row r="4000" ht="12.75">
      <c r="H4000" s="52"/>
    </row>
    <row r="4001" ht="12.75">
      <c r="H4001" s="52"/>
    </row>
    <row r="4002" ht="12.75">
      <c r="H4002" s="52"/>
    </row>
    <row r="4003" ht="12.75">
      <c r="H4003" s="52"/>
    </row>
    <row r="4004" ht="12.75">
      <c r="H4004" s="52"/>
    </row>
    <row r="4005" ht="12.75">
      <c r="H4005" s="52"/>
    </row>
    <row r="4006" ht="12.75">
      <c r="H4006" s="52"/>
    </row>
    <row r="4007" ht="12.75">
      <c r="H4007" s="52"/>
    </row>
    <row r="4008" ht="12.75">
      <c r="H4008" s="52"/>
    </row>
    <row r="4009" ht="12.75">
      <c r="H4009" s="52"/>
    </row>
    <row r="4010" ht="12.75">
      <c r="H4010" s="52"/>
    </row>
    <row r="4011" ht="12.75">
      <c r="H4011" s="52"/>
    </row>
    <row r="4012" ht="12.75">
      <c r="H4012" s="52"/>
    </row>
    <row r="4013" ht="12.75">
      <c r="H4013" s="52"/>
    </row>
    <row r="4014" ht="12.75">
      <c r="H4014" s="52"/>
    </row>
    <row r="4015" ht="12.75">
      <c r="H4015" s="52"/>
    </row>
    <row r="4016" ht="12.75">
      <c r="H4016" s="52"/>
    </row>
    <row r="4017" ht="12.75">
      <c r="H4017" s="52"/>
    </row>
    <row r="4018" ht="12.75">
      <c r="H4018" s="52"/>
    </row>
    <row r="4019" ht="12.75">
      <c r="H4019" s="52"/>
    </row>
    <row r="4020" ht="12.75">
      <c r="H4020" s="52"/>
    </row>
    <row r="4021" ht="12.75">
      <c r="H4021" s="52"/>
    </row>
    <row r="4022" ht="12.75">
      <c r="H4022" s="52"/>
    </row>
    <row r="4023" ht="12.75">
      <c r="H4023" s="52"/>
    </row>
    <row r="4024" ht="12.75">
      <c r="H4024" s="52"/>
    </row>
    <row r="4025" ht="12.75">
      <c r="H4025" s="52"/>
    </row>
    <row r="4026" ht="12.75">
      <c r="H4026" s="52"/>
    </row>
    <row r="4027" ht="12.75">
      <c r="H4027" s="52"/>
    </row>
    <row r="4028" ht="12.75">
      <c r="H4028" s="52"/>
    </row>
    <row r="4029" ht="12.75">
      <c r="H4029" s="52"/>
    </row>
    <row r="4030" ht="12.75">
      <c r="H4030" s="52"/>
    </row>
    <row r="4031" ht="12.75">
      <c r="H4031" s="52"/>
    </row>
    <row r="4032" ht="12.75">
      <c r="H4032" s="52"/>
    </row>
    <row r="4033" ht="12.75">
      <c r="H4033" s="52"/>
    </row>
    <row r="4034" ht="12.75">
      <c r="H4034" s="52"/>
    </row>
    <row r="4035" ht="12.75">
      <c r="H4035" s="52"/>
    </row>
    <row r="4036" ht="12.75">
      <c r="H4036" s="52"/>
    </row>
    <row r="4037" ht="12.75">
      <c r="H4037" s="52"/>
    </row>
    <row r="4038" ht="12.75">
      <c r="H4038" s="52"/>
    </row>
    <row r="4039" ht="12.75">
      <c r="H4039" s="52"/>
    </row>
    <row r="4040" ht="12.75">
      <c r="H4040" s="52"/>
    </row>
    <row r="4041" ht="12.75">
      <c r="H4041" s="52"/>
    </row>
    <row r="4042" ht="12.75">
      <c r="H4042" s="52"/>
    </row>
    <row r="4043" ht="12.75">
      <c r="H4043" s="52"/>
    </row>
    <row r="4044" ht="12.75">
      <c r="H4044" s="52"/>
    </row>
    <row r="4045" ht="12.75">
      <c r="H4045" s="52"/>
    </row>
    <row r="4046" ht="12.75">
      <c r="H4046" s="52"/>
    </row>
    <row r="4047" ht="12.75">
      <c r="H4047" s="52"/>
    </row>
    <row r="4048" ht="12.75">
      <c r="H4048" s="52"/>
    </row>
    <row r="4049" ht="12.75">
      <c r="H4049" s="52"/>
    </row>
    <row r="4050" ht="12.75">
      <c r="H4050" s="52"/>
    </row>
    <row r="4051" ht="12.75">
      <c r="H4051" s="52"/>
    </row>
    <row r="4052" ht="12.75">
      <c r="H4052" s="52"/>
    </row>
    <row r="4053" ht="12.75">
      <c r="H4053" s="52"/>
    </row>
    <row r="4054" ht="12.75">
      <c r="H4054" s="52"/>
    </row>
    <row r="4055" ht="12.75">
      <c r="H4055" s="52"/>
    </row>
    <row r="4056" ht="12.75">
      <c r="H4056" s="52"/>
    </row>
    <row r="4057" ht="12.75">
      <c r="H4057" s="52"/>
    </row>
    <row r="4058" ht="12.75">
      <c r="H4058" s="52"/>
    </row>
    <row r="4059" ht="12.75">
      <c r="H4059" s="52"/>
    </row>
    <row r="4060" ht="12.75">
      <c r="H4060" s="52"/>
    </row>
    <row r="4061" ht="12.75">
      <c r="H4061" s="52"/>
    </row>
    <row r="4062" ht="12.75">
      <c r="H4062" s="52"/>
    </row>
    <row r="4063" ht="12.75">
      <c r="H4063" s="52"/>
    </row>
    <row r="4064" ht="12.75">
      <c r="H4064" s="52"/>
    </row>
    <row r="4065" ht="12.75">
      <c r="H4065" s="52"/>
    </row>
    <row r="4066" ht="12.75">
      <c r="H4066" s="52"/>
    </row>
    <row r="4067" ht="12.75">
      <c r="H4067" s="52"/>
    </row>
    <row r="4068" ht="12.75">
      <c r="H4068" s="52"/>
    </row>
    <row r="4069" ht="12.75">
      <c r="H4069" s="52"/>
    </row>
    <row r="4070" ht="12.75">
      <c r="H4070" s="52"/>
    </row>
    <row r="4071" ht="12.75">
      <c r="H4071" s="52"/>
    </row>
    <row r="4072" ht="12.75">
      <c r="H4072" s="52"/>
    </row>
    <row r="4073" ht="12.75">
      <c r="H4073" s="52"/>
    </row>
    <row r="4074" ht="12.75">
      <c r="H4074" s="52"/>
    </row>
    <row r="4075" ht="12.75">
      <c r="H4075" s="52"/>
    </row>
    <row r="4076" ht="12.75">
      <c r="H4076" s="52"/>
    </row>
    <row r="4077" ht="12.75">
      <c r="H4077" s="52"/>
    </row>
    <row r="4078" ht="12.75">
      <c r="H4078" s="52"/>
    </row>
    <row r="4079" ht="12.75">
      <c r="H4079" s="52"/>
    </row>
    <row r="4080" ht="12.75">
      <c r="H4080" s="52"/>
    </row>
    <row r="4081" ht="12.75">
      <c r="H4081" s="52"/>
    </row>
    <row r="4082" ht="12.75">
      <c r="H4082" s="52"/>
    </row>
    <row r="4083" ht="12.75">
      <c r="H4083" s="52"/>
    </row>
    <row r="4084" ht="12.75">
      <c r="H4084" s="52"/>
    </row>
    <row r="4085" ht="12.75">
      <c r="H4085" s="52"/>
    </row>
    <row r="4086" ht="12.75">
      <c r="H4086" s="52"/>
    </row>
    <row r="4087" ht="12.75">
      <c r="H4087" s="52"/>
    </row>
    <row r="4088" ht="12.75">
      <c r="H4088" s="52"/>
    </row>
    <row r="4089" ht="12.75">
      <c r="H4089" s="52"/>
    </row>
    <row r="4090" ht="12.75">
      <c r="H4090" s="52"/>
    </row>
    <row r="4091" ht="12.75">
      <c r="H4091" s="52"/>
    </row>
    <row r="4092" ht="12.75">
      <c r="H4092" s="52"/>
    </row>
    <row r="4093" ht="12.75">
      <c r="H4093" s="52"/>
    </row>
    <row r="4094" ht="12.75">
      <c r="H4094" s="52"/>
    </row>
    <row r="4095" ht="12.75">
      <c r="H4095" s="52"/>
    </row>
    <row r="4096" ht="12.75">
      <c r="H4096" s="52"/>
    </row>
    <row r="4097" ht="12.75">
      <c r="H4097" s="52"/>
    </row>
    <row r="4098" ht="12.75">
      <c r="H4098" s="52"/>
    </row>
    <row r="4099" ht="12.75">
      <c r="H4099" s="52"/>
    </row>
    <row r="4100" ht="12.75">
      <c r="H4100" s="52"/>
    </row>
    <row r="4101" ht="12.75">
      <c r="H4101" s="52"/>
    </row>
    <row r="4102" ht="12.75">
      <c r="H4102" s="52"/>
    </row>
    <row r="4103" ht="12.75">
      <c r="H4103" s="52"/>
    </row>
    <row r="4104" ht="12.75">
      <c r="H4104" s="52"/>
    </row>
    <row r="4105" ht="12.75">
      <c r="H4105" s="52"/>
    </row>
    <row r="4106" ht="12.75">
      <c r="H4106" s="52"/>
    </row>
    <row r="4107" ht="12.75">
      <c r="H4107" s="52"/>
    </row>
    <row r="4108" ht="12.75">
      <c r="H4108" s="52"/>
    </row>
    <row r="4109" ht="12.75">
      <c r="H4109" s="52"/>
    </row>
    <row r="4110" ht="12.75">
      <c r="H4110" s="52"/>
    </row>
    <row r="4111" ht="12.75">
      <c r="H4111" s="52"/>
    </row>
    <row r="4112" ht="12.75">
      <c r="H4112" s="52"/>
    </row>
    <row r="4113" ht="12.75">
      <c r="H4113" s="52"/>
    </row>
    <row r="4114" ht="12.75">
      <c r="H4114" s="52"/>
    </row>
    <row r="4115" ht="12.75">
      <c r="H4115" s="52"/>
    </row>
    <row r="4116" ht="12.75">
      <c r="H4116" s="52"/>
    </row>
    <row r="4117" ht="12.75">
      <c r="H4117" s="52"/>
    </row>
    <row r="4118" ht="12.75">
      <c r="H4118" s="52"/>
    </row>
    <row r="4119" ht="12.75">
      <c r="H4119" s="52"/>
    </row>
    <row r="4120" ht="12.75">
      <c r="H4120" s="52"/>
    </row>
    <row r="4121" ht="12.75">
      <c r="H4121" s="52"/>
    </row>
    <row r="4122" ht="12.75">
      <c r="H4122" s="52"/>
    </row>
    <row r="4123" ht="12.75">
      <c r="H4123" s="52"/>
    </row>
    <row r="4124" ht="12.75">
      <c r="H4124" s="52"/>
    </row>
    <row r="4125" ht="12.75">
      <c r="H4125" s="52"/>
    </row>
    <row r="4126" ht="12.75">
      <c r="H4126" s="52"/>
    </row>
    <row r="4127" ht="12.75">
      <c r="H4127" s="52"/>
    </row>
    <row r="4128" ht="12.75">
      <c r="H4128" s="52"/>
    </row>
    <row r="4129" ht="12.75">
      <c r="H4129" s="52"/>
    </row>
    <row r="4130" ht="12.75">
      <c r="H4130" s="52"/>
    </row>
    <row r="4131" ht="12.75">
      <c r="H4131" s="52"/>
    </row>
    <row r="4132" ht="12.75">
      <c r="H4132" s="52"/>
    </row>
    <row r="4133" ht="12.75">
      <c r="H4133" s="52"/>
    </row>
    <row r="4134" ht="12.75">
      <c r="H4134" s="52"/>
    </row>
    <row r="4135" ht="12.75">
      <c r="H4135" s="52"/>
    </row>
    <row r="4136" ht="12.75">
      <c r="H4136" s="52"/>
    </row>
    <row r="4137" ht="12.75">
      <c r="H4137" s="52"/>
    </row>
    <row r="4138" ht="12.75">
      <c r="H4138" s="52"/>
    </row>
    <row r="4139" ht="12.75">
      <c r="H4139" s="52"/>
    </row>
    <row r="4140" ht="12.75">
      <c r="H4140" s="52"/>
    </row>
    <row r="4141" ht="12.75">
      <c r="H4141" s="52"/>
    </row>
    <row r="4142" ht="12.75">
      <c r="H4142" s="52"/>
    </row>
    <row r="4143" ht="12.75">
      <c r="H4143" s="52"/>
    </row>
    <row r="4144" ht="12.75">
      <c r="H4144" s="52"/>
    </row>
    <row r="4145" ht="12.75">
      <c r="H4145" s="52"/>
    </row>
    <row r="4146" ht="12.75">
      <c r="H4146" s="52"/>
    </row>
    <row r="4147" ht="12.75">
      <c r="H4147" s="52"/>
    </row>
    <row r="4148" ht="12.75">
      <c r="H4148" s="52"/>
    </row>
    <row r="4149" ht="12.75">
      <c r="H4149" s="52"/>
    </row>
    <row r="4150" ht="12.75">
      <c r="H4150" s="52"/>
    </row>
    <row r="4151" ht="12.75">
      <c r="H4151" s="52"/>
    </row>
    <row r="4152" ht="12.75">
      <c r="H4152" s="52"/>
    </row>
    <row r="4153" ht="12.75">
      <c r="H4153" s="52"/>
    </row>
    <row r="4154" ht="12.75">
      <c r="H4154" s="52"/>
    </row>
    <row r="4155" ht="12.75">
      <c r="H4155" s="52"/>
    </row>
    <row r="4156" ht="12.75">
      <c r="H4156" s="52"/>
    </row>
    <row r="4157" ht="12.75">
      <c r="H4157" s="52"/>
    </row>
    <row r="4158" ht="12.75">
      <c r="H4158" s="52"/>
    </row>
    <row r="4159" ht="12.75">
      <c r="H4159" s="52"/>
    </row>
    <row r="4160" ht="12.75">
      <c r="H4160" s="52"/>
    </row>
    <row r="4161" ht="12.75">
      <c r="H4161" s="52"/>
    </row>
    <row r="4162" ht="12.75">
      <c r="H4162" s="52"/>
    </row>
    <row r="4163" ht="12.75">
      <c r="H4163" s="52"/>
    </row>
    <row r="4164" ht="12.75">
      <c r="H4164" s="52"/>
    </row>
    <row r="4165" ht="12.75">
      <c r="H4165" s="52"/>
    </row>
    <row r="4166" ht="12.75">
      <c r="H4166" s="52"/>
    </row>
    <row r="4167" ht="12.75">
      <c r="H4167" s="52"/>
    </row>
    <row r="4168" ht="12.75">
      <c r="H4168" s="52"/>
    </row>
    <row r="4169" ht="12.75">
      <c r="H4169" s="52"/>
    </row>
    <row r="4170" ht="12.75">
      <c r="H4170" s="52"/>
    </row>
    <row r="4171" ht="12.75">
      <c r="H4171" s="52"/>
    </row>
    <row r="4172" ht="12.75">
      <c r="H4172" s="52"/>
    </row>
    <row r="4173" ht="12.75">
      <c r="H4173" s="52"/>
    </row>
    <row r="4174" ht="12.75">
      <c r="H4174" s="52"/>
    </row>
    <row r="4175" ht="12.75">
      <c r="H4175" s="52"/>
    </row>
    <row r="4176" ht="12.75">
      <c r="H4176" s="52"/>
    </row>
    <row r="4177" ht="12.75">
      <c r="H4177" s="52"/>
    </row>
    <row r="4178" ht="12.75">
      <c r="H4178" s="52"/>
    </row>
    <row r="4179" ht="12.75">
      <c r="H4179" s="52"/>
    </row>
    <row r="4180" ht="12.75">
      <c r="H4180" s="52"/>
    </row>
    <row r="4181" ht="12.75">
      <c r="H4181" s="52"/>
    </row>
    <row r="4182" ht="12.75">
      <c r="H4182" s="52"/>
    </row>
    <row r="4183" ht="12.75">
      <c r="H4183" s="52"/>
    </row>
    <row r="4184" ht="12.75">
      <c r="H4184" s="52"/>
    </row>
    <row r="4185" ht="12.75">
      <c r="H4185" s="52"/>
    </row>
    <row r="4186" ht="12.75">
      <c r="H4186" s="52"/>
    </row>
    <row r="4187" ht="12.75">
      <c r="H4187" s="52"/>
    </row>
    <row r="4188" ht="12.75">
      <c r="H4188" s="52"/>
    </row>
    <row r="4189" ht="12.75">
      <c r="H4189" s="52"/>
    </row>
    <row r="4190" ht="12.75">
      <c r="H4190" s="52"/>
    </row>
    <row r="4191" ht="12.75">
      <c r="H4191" s="52"/>
    </row>
    <row r="4192" ht="12.75">
      <c r="H4192" s="52"/>
    </row>
    <row r="4193" ht="12.75">
      <c r="H4193" s="52"/>
    </row>
    <row r="4194" ht="12.75">
      <c r="H4194" s="52"/>
    </row>
    <row r="4195" ht="12.75">
      <c r="H4195" s="52"/>
    </row>
    <row r="4196" ht="12.75">
      <c r="H4196" s="52"/>
    </row>
    <row r="4197" ht="12.75">
      <c r="H4197" s="52"/>
    </row>
    <row r="4198" ht="12.75">
      <c r="H4198" s="52"/>
    </row>
    <row r="4199" ht="12.75">
      <c r="H4199" s="52"/>
    </row>
    <row r="4200" ht="12.75">
      <c r="H4200" s="52"/>
    </row>
    <row r="4201" ht="12.75">
      <c r="H4201" s="52"/>
    </row>
    <row r="4202" ht="12.75">
      <c r="H4202" s="52"/>
    </row>
    <row r="4203" ht="12.75">
      <c r="H4203" s="52"/>
    </row>
    <row r="4204" ht="12.75">
      <c r="H4204" s="52"/>
    </row>
    <row r="4205" ht="12.75">
      <c r="H4205" s="52"/>
    </row>
    <row r="4206" ht="12.75">
      <c r="H4206" s="52"/>
    </row>
    <row r="4207" ht="12.75">
      <c r="H4207" s="52"/>
    </row>
    <row r="4208" ht="12.75">
      <c r="H4208" s="52"/>
    </row>
    <row r="4209" ht="12.75">
      <c r="H4209" s="52"/>
    </row>
    <row r="4210" ht="12.75">
      <c r="H4210" s="52"/>
    </row>
    <row r="4211" ht="12.75">
      <c r="H4211" s="52"/>
    </row>
    <row r="4212" ht="12.75">
      <c r="H4212" s="52"/>
    </row>
    <row r="4213" ht="12.75">
      <c r="H4213" s="52"/>
    </row>
    <row r="4214" ht="12.75">
      <c r="H4214" s="52"/>
    </row>
    <row r="4215" ht="12.75">
      <c r="H4215" s="52"/>
    </row>
    <row r="4216" ht="12.75">
      <c r="H4216" s="52"/>
    </row>
    <row r="4217" ht="12.75">
      <c r="H4217" s="52"/>
    </row>
    <row r="4218" ht="12.75">
      <c r="H4218" s="52"/>
    </row>
    <row r="4219" ht="12.75">
      <c r="H4219" s="52"/>
    </row>
    <row r="4220" ht="12.75">
      <c r="H4220" s="52"/>
    </row>
    <row r="4221" ht="12.75">
      <c r="H4221" s="52"/>
    </row>
    <row r="4222" ht="12.75">
      <c r="H4222" s="52"/>
    </row>
    <row r="4223" ht="12.75">
      <c r="H4223" s="52"/>
    </row>
    <row r="4224" ht="12.75">
      <c r="H4224" s="52"/>
    </row>
    <row r="4225" ht="12.75">
      <c r="H4225" s="52"/>
    </row>
    <row r="4226" ht="12.75">
      <c r="H4226" s="52"/>
    </row>
    <row r="4227" ht="12.75">
      <c r="H4227" s="52"/>
    </row>
    <row r="4228" ht="12.75">
      <c r="H4228" s="52"/>
    </row>
    <row r="4229" ht="12.75">
      <c r="H4229" s="52"/>
    </row>
    <row r="4230" ht="12.75">
      <c r="H4230" s="52"/>
    </row>
    <row r="4231" ht="12.75">
      <c r="H4231" s="52"/>
    </row>
    <row r="4232" ht="12.75">
      <c r="H4232" s="52"/>
    </row>
    <row r="4233" ht="12.75">
      <c r="H4233" s="52"/>
    </row>
    <row r="4234" ht="12.75">
      <c r="H4234" s="52"/>
    </row>
    <row r="4235" ht="12.75">
      <c r="H4235" s="52"/>
    </row>
    <row r="4236" ht="12.75">
      <c r="H4236" s="52"/>
    </row>
    <row r="4237" ht="12.75">
      <c r="H4237" s="52"/>
    </row>
    <row r="4238" ht="12.75">
      <c r="H4238" s="52"/>
    </row>
    <row r="4239" ht="12.75">
      <c r="H4239" s="52"/>
    </row>
    <row r="4240" ht="12.75">
      <c r="H4240" s="52"/>
    </row>
    <row r="4241" ht="12.75">
      <c r="H4241" s="52"/>
    </row>
    <row r="4242" ht="12.75">
      <c r="H4242" s="52"/>
    </row>
    <row r="4243" ht="12.75">
      <c r="H4243" s="52"/>
    </row>
    <row r="4244" ht="12.75">
      <c r="H4244" s="52"/>
    </row>
    <row r="4245" ht="12.75">
      <c r="H4245" s="52"/>
    </row>
    <row r="4246" ht="12.75">
      <c r="H4246" s="52"/>
    </row>
    <row r="4247" ht="12.75">
      <c r="H4247" s="52"/>
    </row>
    <row r="4248" ht="12.75">
      <c r="H4248" s="52"/>
    </row>
    <row r="4249" ht="12.75">
      <c r="H4249" s="52"/>
    </row>
    <row r="4250" ht="12.75">
      <c r="H4250" s="52"/>
    </row>
    <row r="4251" ht="12.75">
      <c r="H4251" s="52"/>
    </row>
    <row r="4252" ht="12.75">
      <c r="H4252" s="52"/>
    </row>
    <row r="4253" ht="12.75">
      <c r="H4253" s="52"/>
    </row>
    <row r="4254" ht="12.75">
      <c r="H4254" s="52"/>
    </row>
    <row r="4255" ht="12.75">
      <c r="H4255" s="52"/>
    </row>
    <row r="4256" ht="12.75">
      <c r="H4256" s="52"/>
    </row>
    <row r="4257" ht="12.75">
      <c r="H4257" s="52"/>
    </row>
    <row r="4258" ht="12.75">
      <c r="H4258" s="52"/>
    </row>
    <row r="4259" ht="12.75">
      <c r="H4259" s="52"/>
    </row>
    <row r="4260" ht="12.75">
      <c r="H4260" s="52"/>
    </row>
    <row r="4261" ht="12.75">
      <c r="H4261" s="52"/>
    </row>
    <row r="4262" ht="12.75">
      <c r="H4262" s="52"/>
    </row>
    <row r="4263" ht="12.75">
      <c r="H4263" s="52"/>
    </row>
    <row r="4264" ht="12.75">
      <c r="H4264" s="52"/>
    </row>
    <row r="4265" ht="12.75">
      <c r="H4265" s="52"/>
    </row>
    <row r="4266" ht="12.75">
      <c r="H4266" s="52"/>
    </row>
    <row r="4267" ht="12.75">
      <c r="H4267" s="52"/>
    </row>
    <row r="4268" ht="12.75">
      <c r="H4268" s="52"/>
    </row>
    <row r="4269" ht="12.75">
      <c r="H4269" s="52"/>
    </row>
    <row r="4270" ht="12.75">
      <c r="H4270" s="52"/>
    </row>
    <row r="4271" ht="12.75">
      <c r="H4271" s="52"/>
    </row>
    <row r="4272" ht="12.75">
      <c r="H4272" s="52"/>
    </row>
    <row r="4273" ht="12.75">
      <c r="H4273" s="52"/>
    </row>
    <row r="4274" ht="12.75">
      <c r="H4274" s="52"/>
    </row>
    <row r="4275" ht="12.75">
      <c r="H4275" s="52"/>
    </row>
    <row r="4276" ht="12.75">
      <c r="H4276" s="52"/>
    </row>
    <row r="4277" ht="12.75">
      <c r="H4277" s="52"/>
    </row>
    <row r="4278" ht="12.75">
      <c r="H4278" s="52"/>
    </row>
    <row r="4279" ht="12.75">
      <c r="H4279" s="52"/>
    </row>
    <row r="4280" ht="12.75">
      <c r="H4280" s="52"/>
    </row>
    <row r="4281" ht="12.75">
      <c r="H4281" s="52"/>
    </row>
    <row r="4282" ht="12.75">
      <c r="H4282" s="52"/>
    </row>
    <row r="4283" ht="12.75">
      <c r="H4283" s="52"/>
    </row>
    <row r="4284" ht="12.75">
      <c r="H4284" s="52"/>
    </row>
    <row r="4285" ht="12.75">
      <c r="H4285" s="52"/>
    </row>
    <row r="4286" ht="12.75">
      <c r="H4286" s="52"/>
    </row>
    <row r="4287" ht="12.75">
      <c r="H4287" s="52"/>
    </row>
    <row r="4288" ht="12.75">
      <c r="H4288" s="52"/>
    </row>
    <row r="4289" ht="12.75">
      <c r="H4289" s="52"/>
    </row>
    <row r="4290" ht="12.75">
      <c r="H4290" s="52"/>
    </row>
    <row r="4291" ht="12.75">
      <c r="H4291" s="52"/>
    </row>
    <row r="4292" ht="12.75">
      <c r="H4292" s="52"/>
    </row>
    <row r="4293" ht="12.75">
      <c r="H4293" s="52"/>
    </row>
    <row r="4294" ht="12.75">
      <c r="H4294" s="52"/>
    </row>
    <row r="4295" ht="12.75">
      <c r="H4295" s="52"/>
    </row>
    <row r="4296" ht="12.75">
      <c r="H4296" s="52"/>
    </row>
    <row r="4297" ht="12.75">
      <c r="H4297" s="52"/>
    </row>
    <row r="4298" ht="12.75">
      <c r="H4298" s="52"/>
    </row>
    <row r="4299" ht="12.75">
      <c r="H4299" s="52"/>
    </row>
    <row r="4300" ht="12.75">
      <c r="H4300" s="52"/>
    </row>
    <row r="4301" ht="12.75">
      <c r="H4301" s="52"/>
    </row>
    <row r="4302" ht="12.75">
      <c r="H4302" s="52"/>
    </row>
    <row r="4303" ht="12.75">
      <c r="H4303" s="52"/>
    </row>
    <row r="4304" ht="12.75">
      <c r="H4304" s="52"/>
    </row>
    <row r="4305" ht="12.75">
      <c r="H4305" s="52"/>
    </row>
    <row r="4306" ht="12.75">
      <c r="H4306" s="52"/>
    </row>
    <row r="4307" ht="12.75">
      <c r="H4307" s="52"/>
    </row>
    <row r="4308" ht="12.75">
      <c r="H4308" s="52"/>
    </row>
    <row r="4309" ht="12.75">
      <c r="H4309" s="52"/>
    </row>
    <row r="4310" ht="12.75">
      <c r="H4310" s="52"/>
    </row>
    <row r="4311" ht="12.75">
      <c r="H4311" s="52"/>
    </row>
    <row r="4312" ht="12.75">
      <c r="H4312" s="52"/>
    </row>
    <row r="4313" ht="12.75">
      <c r="H4313" s="52"/>
    </row>
    <row r="4314" ht="12.75">
      <c r="H4314" s="52"/>
    </row>
    <row r="4315" ht="12.75">
      <c r="H4315" s="52"/>
    </row>
    <row r="4316" ht="12.75">
      <c r="H4316" s="52"/>
    </row>
    <row r="4317" ht="12.75">
      <c r="H4317" s="52"/>
    </row>
    <row r="4318" ht="12.75">
      <c r="H4318" s="52"/>
    </row>
    <row r="4319" ht="12.75">
      <c r="H4319" s="52"/>
    </row>
    <row r="4320" ht="12.75">
      <c r="H4320" s="52"/>
    </row>
    <row r="4321" ht="12.75">
      <c r="H4321" s="52"/>
    </row>
    <row r="4322" ht="12.75">
      <c r="H4322" s="52"/>
    </row>
    <row r="4323" ht="12.75">
      <c r="H4323" s="52"/>
    </row>
    <row r="4324" ht="12.75">
      <c r="H4324" s="52"/>
    </row>
    <row r="4325" ht="12.75">
      <c r="H4325" s="52"/>
    </row>
    <row r="4326" ht="12.75">
      <c r="H4326" s="52"/>
    </row>
    <row r="4327" ht="12.75">
      <c r="H4327" s="52"/>
    </row>
    <row r="4328" ht="12.75">
      <c r="H4328" s="52"/>
    </row>
    <row r="4329" ht="12.75">
      <c r="H4329" s="52"/>
    </row>
    <row r="4330" ht="12.75">
      <c r="H4330" s="52"/>
    </row>
    <row r="4331" ht="12.75">
      <c r="H4331" s="52"/>
    </row>
    <row r="4332" ht="12.75">
      <c r="H4332" s="52"/>
    </row>
    <row r="4333" ht="12.75">
      <c r="H4333" s="52"/>
    </row>
    <row r="4334" ht="12.75">
      <c r="H4334" s="52"/>
    </row>
    <row r="4335" ht="12.75">
      <c r="H4335" s="52"/>
    </row>
    <row r="4336" ht="12.75">
      <c r="H4336" s="52"/>
    </row>
    <row r="4337" ht="12.75">
      <c r="H4337" s="52"/>
    </row>
    <row r="4338" ht="12.75">
      <c r="H4338" s="52"/>
    </row>
    <row r="4339" ht="12.75">
      <c r="H4339" s="52"/>
    </row>
    <row r="4340" ht="12.75">
      <c r="H4340" s="52"/>
    </row>
    <row r="4341" ht="12.75">
      <c r="H4341" s="52"/>
    </row>
    <row r="4342" ht="12.75">
      <c r="H4342" s="52"/>
    </row>
    <row r="4343" ht="12.75">
      <c r="H4343" s="52"/>
    </row>
    <row r="4344" ht="12.75">
      <c r="H4344" s="52"/>
    </row>
    <row r="4345" ht="12.75">
      <c r="H4345" s="52"/>
    </row>
    <row r="4346" ht="12.75">
      <c r="H4346" s="52"/>
    </row>
    <row r="4347" ht="12.75">
      <c r="H4347" s="52"/>
    </row>
    <row r="4348" ht="12.75">
      <c r="H4348" s="52"/>
    </row>
    <row r="4349" ht="12.75">
      <c r="H4349" s="52"/>
    </row>
    <row r="4350" ht="12.75">
      <c r="H4350" s="52"/>
    </row>
    <row r="4351" ht="12.75">
      <c r="H4351" s="52"/>
    </row>
    <row r="4352" ht="12.75">
      <c r="H4352" s="52"/>
    </row>
    <row r="4353" ht="12.75">
      <c r="H4353" s="52"/>
    </row>
    <row r="4354" ht="12.75">
      <c r="H4354" s="52"/>
    </row>
    <row r="4355" ht="12.75">
      <c r="H4355" s="52"/>
    </row>
    <row r="4356" ht="12.75">
      <c r="H4356" s="52"/>
    </row>
    <row r="4357" ht="12.75">
      <c r="H4357" s="52"/>
    </row>
    <row r="4358" ht="12.75">
      <c r="H4358" s="52"/>
    </row>
    <row r="4359" ht="12.75">
      <c r="H4359" s="52"/>
    </row>
    <row r="4360" ht="12.75">
      <c r="H4360" s="52"/>
    </row>
    <row r="4361" ht="12.75">
      <c r="H4361" s="52"/>
    </row>
    <row r="4362" ht="12.75">
      <c r="H4362" s="52"/>
    </row>
    <row r="4363" ht="12.75">
      <c r="H4363" s="52"/>
    </row>
    <row r="4364" ht="12.75">
      <c r="H4364" s="52"/>
    </row>
    <row r="4365" ht="12.75">
      <c r="H4365" s="52"/>
    </row>
    <row r="4366" ht="12.75">
      <c r="H4366" s="52"/>
    </row>
    <row r="4367" ht="12.75">
      <c r="H4367" s="52"/>
    </row>
    <row r="4368" ht="12.75">
      <c r="H4368" s="52"/>
    </row>
    <row r="4369" ht="12.75">
      <c r="H4369" s="52"/>
    </row>
    <row r="4370" ht="12.75">
      <c r="H4370" s="52"/>
    </row>
    <row r="4371" ht="12.75">
      <c r="H4371" s="52"/>
    </row>
    <row r="4372" ht="12.75">
      <c r="H4372" s="52"/>
    </row>
    <row r="4373" ht="12.75">
      <c r="H4373" s="52"/>
    </row>
    <row r="4374" ht="12.75">
      <c r="H4374" s="52"/>
    </row>
    <row r="4375" ht="12.75">
      <c r="H4375" s="52"/>
    </row>
    <row r="4376" ht="12.75">
      <c r="H4376" s="52"/>
    </row>
    <row r="4377" ht="12.75">
      <c r="H4377" s="52"/>
    </row>
    <row r="4378" ht="12.75">
      <c r="H4378" s="52"/>
    </row>
    <row r="4379" ht="12.75">
      <c r="H4379" s="52"/>
    </row>
    <row r="4380" ht="12.75">
      <c r="H4380" s="52"/>
    </row>
    <row r="4381" ht="12.75">
      <c r="H4381" s="52"/>
    </row>
    <row r="4382" ht="12.75">
      <c r="H4382" s="52"/>
    </row>
    <row r="4383" ht="12.75">
      <c r="H4383" s="52"/>
    </row>
    <row r="4384" ht="12.75">
      <c r="H4384" s="52"/>
    </row>
    <row r="4385" ht="12.75">
      <c r="H4385" s="52"/>
    </row>
    <row r="4386" ht="12.75">
      <c r="H4386" s="52"/>
    </row>
    <row r="4387" ht="12.75">
      <c r="H4387" s="52"/>
    </row>
    <row r="4388" ht="12.75">
      <c r="H4388" s="52"/>
    </row>
    <row r="4389" ht="12.75">
      <c r="H4389" s="52"/>
    </row>
    <row r="4390" ht="12.75">
      <c r="H4390" s="52"/>
    </row>
    <row r="4391" ht="12.75">
      <c r="H4391" s="52"/>
    </row>
    <row r="4392" ht="12.75">
      <c r="H4392" s="52"/>
    </row>
    <row r="4393" ht="12.75">
      <c r="H4393" s="52"/>
    </row>
    <row r="4394" ht="12.75">
      <c r="H4394" s="52"/>
    </row>
    <row r="4395" ht="12.75">
      <c r="H4395" s="52"/>
    </row>
    <row r="4396" ht="12.75">
      <c r="H4396" s="52"/>
    </row>
    <row r="4397" ht="12.75">
      <c r="H4397" s="52"/>
    </row>
    <row r="4398" ht="12.75">
      <c r="H4398" s="52"/>
    </row>
    <row r="4399" ht="12.75">
      <c r="H4399" s="52"/>
    </row>
    <row r="4400" ht="12.75">
      <c r="H4400" s="52"/>
    </row>
    <row r="4401" ht="12.75">
      <c r="H4401" s="52"/>
    </row>
    <row r="4402" ht="12.75">
      <c r="H4402" s="52"/>
    </row>
    <row r="4403" ht="12.75">
      <c r="H4403" s="52"/>
    </row>
    <row r="4404" ht="12.75">
      <c r="H4404" s="52"/>
    </row>
    <row r="4405" ht="12.75">
      <c r="H4405" s="52"/>
    </row>
    <row r="4406" ht="12.75">
      <c r="H4406" s="52"/>
    </row>
    <row r="4407" ht="12.75">
      <c r="H4407" s="52"/>
    </row>
    <row r="4408" ht="12.75">
      <c r="H4408" s="52"/>
    </row>
    <row r="4409" ht="12.75">
      <c r="H4409" s="52"/>
    </row>
    <row r="4410" ht="12.75">
      <c r="H4410" s="52"/>
    </row>
    <row r="4411" ht="12.75">
      <c r="H4411" s="52"/>
    </row>
    <row r="4412" ht="12.75">
      <c r="H4412" s="52"/>
    </row>
    <row r="4413" ht="12.75">
      <c r="H4413" s="52"/>
    </row>
    <row r="4414" ht="12.75">
      <c r="H4414" s="52"/>
    </row>
    <row r="4415" ht="12.75">
      <c r="H4415" s="52"/>
    </row>
    <row r="4416" ht="12.75">
      <c r="H4416" s="52"/>
    </row>
    <row r="4417" ht="12.75">
      <c r="H4417" s="52"/>
    </row>
    <row r="4418" ht="12.75">
      <c r="H4418" s="52"/>
    </row>
    <row r="4419" ht="12.75">
      <c r="H4419" s="52"/>
    </row>
    <row r="4420" ht="12.75">
      <c r="H4420" s="52"/>
    </row>
    <row r="4421" ht="12.75">
      <c r="H4421" s="52"/>
    </row>
    <row r="4422" ht="12.75">
      <c r="H4422" s="52"/>
    </row>
    <row r="4423" ht="12.75">
      <c r="H4423" s="52"/>
    </row>
    <row r="4424" ht="12.75">
      <c r="H4424" s="52"/>
    </row>
    <row r="4425" ht="12.75">
      <c r="H4425" s="52"/>
    </row>
    <row r="4426" ht="12.75">
      <c r="H4426" s="52"/>
    </row>
    <row r="4427" ht="12.75">
      <c r="H4427" s="52"/>
    </row>
    <row r="4428" ht="12.75">
      <c r="H4428" s="52"/>
    </row>
    <row r="4429" ht="12.75">
      <c r="H4429" s="52"/>
    </row>
    <row r="4430" ht="12.75">
      <c r="H4430" s="52"/>
    </row>
    <row r="4431" ht="12.75">
      <c r="H4431" s="52"/>
    </row>
    <row r="4432" ht="12.75">
      <c r="H4432" s="52"/>
    </row>
    <row r="4433" ht="12.75">
      <c r="H4433" s="52"/>
    </row>
    <row r="4434" ht="12.75">
      <c r="H4434" s="52"/>
    </row>
    <row r="4435" ht="12.75">
      <c r="H4435" s="52"/>
    </row>
    <row r="4436" ht="12.75">
      <c r="H4436" s="52"/>
    </row>
    <row r="4437" ht="12.75">
      <c r="H4437" s="52"/>
    </row>
    <row r="4438" ht="12.75">
      <c r="H4438" s="52"/>
    </row>
    <row r="4439" ht="12.75">
      <c r="H4439" s="52"/>
    </row>
    <row r="4440" ht="12.75">
      <c r="H4440" s="52"/>
    </row>
    <row r="4441" ht="12.75">
      <c r="H4441" s="52"/>
    </row>
    <row r="4442" ht="12.75">
      <c r="H4442" s="52"/>
    </row>
    <row r="4443" ht="12.75">
      <c r="H4443" s="52"/>
    </row>
    <row r="4444" ht="12.75">
      <c r="H4444" s="52"/>
    </row>
    <row r="4445" ht="12.75">
      <c r="H4445" s="52"/>
    </row>
    <row r="4446" ht="12.75">
      <c r="H4446" s="52"/>
    </row>
    <row r="4447" ht="12.75">
      <c r="H4447" s="52"/>
    </row>
    <row r="4448" ht="12.75">
      <c r="H4448" s="52"/>
    </row>
    <row r="4449" ht="12.75">
      <c r="H4449" s="52"/>
    </row>
    <row r="4450" ht="12.75">
      <c r="H4450" s="52"/>
    </row>
    <row r="4451" ht="12.75">
      <c r="H4451" s="52"/>
    </row>
    <row r="4452" ht="12.75">
      <c r="H4452" s="52"/>
    </row>
    <row r="4453" ht="12.75">
      <c r="H4453" s="52"/>
    </row>
    <row r="4454" ht="12.75">
      <c r="H4454" s="52"/>
    </row>
    <row r="4455" ht="12.75">
      <c r="H4455" s="52"/>
    </row>
    <row r="4456" ht="12.75">
      <c r="H4456" s="52"/>
    </row>
    <row r="4457" ht="12.75">
      <c r="H4457" s="52"/>
    </row>
    <row r="4458" ht="12.75">
      <c r="H4458" s="52"/>
    </row>
    <row r="4459" ht="12.75">
      <c r="H4459" s="52"/>
    </row>
    <row r="4460" ht="12.75">
      <c r="H4460" s="52"/>
    </row>
    <row r="4461" ht="12.75">
      <c r="H4461" s="52"/>
    </row>
    <row r="4462" ht="12.75">
      <c r="H4462" s="52"/>
    </row>
    <row r="4463" ht="12.75">
      <c r="H4463" s="52"/>
    </row>
    <row r="4464" ht="12.75">
      <c r="H4464" s="52"/>
    </row>
    <row r="4465" ht="12.75">
      <c r="H4465" s="52"/>
    </row>
    <row r="4466" ht="12.75">
      <c r="H4466" s="52"/>
    </row>
    <row r="4467" ht="12.75">
      <c r="H4467" s="52"/>
    </row>
    <row r="4468" ht="12.75">
      <c r="H4468" s="52"/>
    </row>
    <row r="4469" ht="12.75">
      <c r="H4469" s="52"/>
    </row>
    <row r="4470" ht="12.75">
      <c r="H4470" s="52"/>
    </row>
    <row r="4471" ht="12.75">
      <c r="H4471" s="52"/>
    </row>
    <row r="4472" ht="12.75">
      <c r="H4472" s="52"/>
    </row>
    <row r="4473" ht="12.75">
      <c r="H4473" s="52"/>
    </row>
    <row r="4474" ht="12.75">
      <c r="H4474" s="52"/>
    </row>
    <row r="4475" ht="12.75">
      <c r="H4475" s="52"/>
    </row>
    <row r="4476" ht="12.75">
      <c r="H4476" s="52"/>
    </row>
    <row r="4477" ht="12.75">
      <c r="H4477" s="52"/>
    </row>
    <row r="4478" ht="12.75">
      <c r="H4478" s="52"/>
    </row>
    <row r="4479" ht="12.75">
      <c r="H4479" s="52"/>
    </row>
    <row r="4480" ht="12.75">
      <c r="H4480" s="52"/>
    </row>
    <row r="4481" ht="12.75">
      <c r="H4481" s="52"/>
    </row>
    <row r="4482" ht="12.75">
      <c r="H4482" s="52"/>
    </row>
    <row r="4483" ht="12.75">
      <c r="H4483" s="52"/>
    </row>
    <row r="4484" ht="12.75">
      <c r="H4484" s="52"/>
    </row>
    <row r="4485" ht="12.75">
      <c r="H4485" s="52"/>
    </row>
    <row r="4486" ht="12.75">
      <c r="H4486" s="52"/>
    </row>
    <row r="4487" ht="12.75">
      <c r="H4487" s="52"/>
    </row>
    <row r="4488" ht="12.75">
      <c r="H4488" s="52"/>
    </row>
    <row r="4489" ht="12.75">
      <c r="H4489" s="52"/>
    </row>
    <row r="4490" ht="12.75">
      <c r="H4490" s="52"/>
    </row>
    <row r="4491" ht="12.75">
      <c r="H4491" s="52"/>
    </row>
    <row r="4492" ht="12.75">
      <c r="H4492" s="52"/>
    </row>
    <row r="4493" ht="12.75">
      <c r="H4493" s="52"/>
    </row>
    <row r="4494" ht="12.75">
      <c r="H4494" s="52"/>
    </row>
    <row r="4495" ht="12.75">
      <c r="H4495" s="52"/>
    </row>
    <row r="4496" ht="12.75">
      <c r="H4496" s="52"/>
    </row>
    <row r="4497" ht="12.75">
      <c r="H4497" s="52"/>
    </row>
    <row r="4498" ht="12.75">
      <c r="H4498" s="52"/>
    </row>
    <row r="4499" ht="12.75">
      <c r="H4499" s="52"/>
    </row>
    <row r="4500" ht="12.75">
      <c r="H4500" s="52"/>
    </row>
    <row r="4501" ht="12.75">
      <c r="H4501" s="52"/>
    </row>
    <row r="4502" ht="12.75">
      <c r="H4502" s="52"/>
    </row>
    <row r="4503" ht="12.75">
      <c r="H4503" s="52"/>
    </row>
    <row r="4504" ht="12.75">
      <c r="H4504" s="52"/>
    </row>
    <row r="4505" ht="12.75">
      <c r="H4505" s="52"/>
    </row>
    <row r="4506" ht="12.75">
      <c r="H4506" s="52"/>
    </row>
    <row r="4507" ht="12.75">
      <c r="H4507" s="52"/>
    </row>
    <row r="4508" ht="12.75">
      <c r="H4508" s="52"/>
    </row>
    <row r="4509" ht="12.75">
      <c r="H4509" s="52"/>
    </row>
    <row r="4510" ht="12.75">
      <c r="H4510" s="52"/>
    </row>
    <row r="4511" ht="12.75">
      <c r="H4511" s="52"/>
    </row>
    <row r="4512" ht="12.75">
      <c r="H4512" s="52"/>
    </row>
    <row r="4513" ht="12.75">
      <c r="H4513" s="52"/>
    </row>
    <row r="4514" ht="12.75">
      <c r="H4514" s="52"/>
    </row>
    <row r="4515" ht="12.75">
      <c r="H4515" s="52"/>
    </row>
    <row r="4516" ht="12.75">
      <c r="H4516" s="52"/>
    </row>
    <row r="4517" ht="12.75">
      <c r="H4517" s="52"/>
    </row>
    <row r="4518" ht="12.75">
      <c r="H4518" s="52"/>
    </row>
    <row r="4519" ht="12.75">
      <c r="H4519" s="52"/>
    </row>
    <row r="4520" ht="12.75">
      <c r="H4520" s="52"/>
    </row>
    <row r="4521" ht="12.75">
      <c r="H4521" s="52"/>
    </row>
    <row r="4522" ht="12.75">
      <c r="H4522" s="52"/>
    </row>
    <row r="4523" ht="12.75">
      <c r="H4523" s="52"/>
    </row>
    <row r="4524" ht="12.75">
      <c r="H4524" s="52"/>
    </row>
    <row r="4525" ht="12.75">
      <c r="H4525" s="52"/>
    </row>
    <row r="4526" ht="12.75">
      <c r="H4526" s="52"/>
    </row>
    <row r="4527" ht="12.75">
      <c r="H4527" s="52"/>
    </row>
    <row r="4528" ht="12.75">
      <c r="H4528" s="52"/>
    </row>
    <row r="4529" ht="12.75">
      <c r="H4529" s="52"/>
    </row>
    <row r="4530" ht="12.75">
      <c r="H4530" s="52"/>
    </row>
    <row r="4531" ht="12.75">
      <c r="H4531" s="52"/>
    </row>
    <row r="4532" ht="12.75">
      <c r="H4532" s="52"/>
    </row>
    <row r="4533" ht="12.75">
      <c r="H4533" s="52"/>
    </row>
    <row r="4534" ht="12.75">
      <c r="H4534" s="52"/>
    </row>
    <row r="4535" ht="12.75">
      <c r="H4535" s="52"/>
    </row>
    <row r="4536" ht="12.75">
      <c r="H4536" s="52"/>
    </row>
    <row r="4537" ht="12.75">
      <c r="H4537" s="52"/>
    </row>
    <row r="4538" ht="12.75">
      <c r="H4538" s="52"/>
    </row>
    <row r="4539" ht="12.75">
      <c r="H4539" s="52"/>
    </row>
    <row r="4540" ht="12.75">
      <c r="H4540" s="52"/>
    </row>
    <row r="4541" ht="12.75">
      <c r="H4541" s="52"/>
    </row>
    <row r="4542" ht="12.75">
      <c r="H4542" s="52"/>
    </row>
    <row r="4543" ht="12.75">
      <c r="H4543" s="52"/>
    </row>
    <row r="4544" ht="12.75">
      <c r="H4544" s="52"/>
    </row>
    <row r="4545" ht="12.75">
      <c r="H4545" s="52"/>
    </row>
    <row r="4546" ht="12.75">
      <c r="H4546" s="52"/>
    </row>
    <row r="4547" ht="12.75">
      <c r="H4547" s="52"/>
    </row>
    <row r="4548" ht="12.75">
      <c r="H4548" s="52"/>
    </row>
    <row r="4549" ht="12.75">
      <c r="H4549" s="52"/>
    </row>
    <row r="4550" ht="12.75">
      <c r="H4550" s="52"/>
    </row>
    <row r="4551" ht="12.75">
      <c r="H4551" s="52"/>
    </row>
    <row r="4552" ht="12.75">
      <c r="H4552" s="52"/>
    </row>
    <row r="4553" ht="12.75">
      <c r="H4553" s="52"/>
    </row>
    <row r="4554" ht="12.75">
      <c r="H4554" s="52"/>
    </row>
    <row r="4555" ht="12.75">
      <c r="H4555" s="52"/>
    </row>
    <row r="4556" ht="12.75">
      <c r="H4556" s="52"/>
    </row>
    <row r="4557" ht="12.75">
      <c r="H4557" s="52"/>
    </row>
    <row r="4558" ht="12.75">
      <c r="H4558" s="52"/>
    </row>
    <row r="4559" ht="12.75">
      <c r="H4559" s="52"/>
    </row>
    <row r="4560" ht="12.75">
      <c r="H4560" s="52"/>
    </row>
    <row r="4561" ht="12.75">
      <c r="H4561" s="52"/>
    </row>
    <row r="4562" ht="12.75">
      <c r="H4562" s="52"/>
    </row>
    <row r="4563" ht="12.75">
      <c r="H4563" s="52"/>
    </row>
    <row r="4564" ht="12.75">
      <c r="H4564" s="52"/>
    </row>
    <row r="4565" ht="12.75">
      <c r="H4565" s="52"/>
    </row>
    <row r="4566" ht="12.75">
      <c r="H4566" s="52"/>
    </row>
    <row r="4567" ht="12.75">
      <c r="H4567" s="52"/>
    </row>
    <row r="4568" ht="12.75">
      <c r="H4568" s="52"/>
    </row>
    <row r="4569" ht="12.75">
      <c r="H4569" s="52"/>
    </row>
    <row r="4570" ht="12.75">
      <c r="H4570" s="52"/>
    </row>
    <row r="4571" ht="12.75">
      <c r="H4571" s="52"/>
    </row>
    <row r="4572" ht="12.75">
      <c r="H4572" s="52"/>
    </row>
    <row r="4573" ht="12.75">
      <c r="H4573" s="52"/>
    </row>
    <row r="4574" ht="12.75">
      <c r="H4574" s="52"/>
    </row>
    <row r="4575" ht="12.75">
      <c r="H4575" s="52"/>
    </row>
    <row r="4576" ht="12.75">
      <c r="H4576" s="52"/>
    </row>
    <row r="4577" ht="12.75">
      <c r="H4577" s="52"/>
    </row>
    <row r="4578" ht="12.75">
      <c r="H4578" s="52"/>
    </row>
    <row r="4579" ht="12.75">
      <c r="H4579" s="52"/>
    </row>
    <row r="4580" ht="12.75">
      <c r="H4580" s="52"/>
    </row>
    <row r="4581" ht="12.75">
      <c r="H4581" s="52"/>
    </row>
    <row r="4582" ht="12.75">
      <c r="H4582" s="52"/>
    </row>
    <row r="4583" ht="12.75">
      <c r="H4583" s="52"/>
    </row>
    <row r="4584" ht="12.75">
      <c r="H4584" s="52"/>
    </row>
    <row r="4585" ht="12.75">
      <c r="H4585" s="52"/>
    </row>
    <row r="4586" ht="12.75">
      <c r="H4586" s="52"/>
    </row>
    <row r="4587" ht="12.75">
      <c r="H4587" s="52"/>
    </row>
    <row r="4588" ht="12.75">
      <c r="H4588" s="52"/>
    </row>
    <row r="4589" ht="12.75">
      <c r="H4589" s="52"/>
    </row>
    <row r="4590" ht="12.75">
      <c r="H4590" s="52"/>
    </row>
    <row r="4591" ht="12.75">
      <c r="H4591" s="52"/>
    </row>
    <row r="4592" ht="12.75">
      <c r="H4592" s="52"/>
    </row>
    <row r="4593" ht="12.75">
      <c r="H4593" s="52"/>
    </row>
    <row r="4594" ht="12.75">
      <c r="H4594" s="52"/>
    </row>
    <row r="4595" ht="12.75">
      <c r="H4595" s="52"/>
    </row>
    <row r="4596" ht="12.75">
      <c r="H4596" s="52"/>
    </row>
    <row r="4597" ht="12.75">
      <c r="H4597" s="52"/>
    </row>
    <row r="4598" ht="12.75">
      <c r="H4598" s="52"/>
    </row>
    <row r="4599" ht="12.75">
      <c r="H4599" s="52"/>
    </row>
    <row r="4600" ht="12.75">
      <c r="H4600" s="52"/>
    </row>
    <row r="4601" ht="12.75">
      <c r="H4601" s="52"/>
    </row>
    <row r="4602" ht="12.75">
      <c r="H4602" s="52"/>
    </row>
    <row r="4603" ht="12.75">
      <c r="H4603" s="52"/>
    </row>
    <row r="4604" ht="12.75">
      <c r="H4604" s="52"/>
    </row>
    <row r="4605" ht="12.75">
      <c r="H4605" s="52"/>
    </row>
    <row r="4606" ht="12.75">
      <c r="H4606" s="52"/>
    </row>
    <row r="4607" ht="12.75">
      <c r="H4607" s="52"/>
    </row>
    <row r="4608" ht="12.75">
      <c r="H4608" s="52"/>
    </row>
    <row r="4609" ht="12.75">
      <c r="H4609" s="52"/>
    </row>
    <row r="4610" ht="12.75">
      <c r="H4610" s="52"/>
    </row>
    <row r="4611" ht="12.75">
      <c r="H4611" s="52"/>
    </row>
    <row r="4612" ht="12.75">
      <c r="H4612" s="52"/>
    </row>
    <row r="4613" ht="12.75">
      <c r="H4613" s="52"/>
    </row>
    <row r="4614" ht="12.75">
      <c r="H4614" s="52"/>
    </row>
    <row r="4615" ht="12.75">
      <c r="H4615" s="52"/>
    </row>
    <row r="4616" ht="12.75">
      <c r="H4616" s="52"/>
    </row>
    <row r="4617" ht="12.75">
      <c r="H4617" s="52"/>
    </row>
    <row r="4618" ht="12.75">
      <c r="H4618" s="52"/>
    </row>
    <row r="4619" ht="12.75">
      <c r="H4619" s="52"/>
    </row>
    <row r="4620" ht="12.75">
      <c r="H4620" s="52"/>
    </row>
    <row r="4621" ht="12.75">
      <c r="H4621" s="52"/>
    </row>
    <row r="4622" ht="12.75">
      <c r="H4622" s="52"/>
    </row>
    <row r="4623" ht="12.75">
      <c r="H4623" s="52"/>
    </row>
    <row r="4624" ht="12.75">
      <c r="H4624" s="52"/>
    </row>
    <row r="4625" ht="12.75">
      <c r="H4625" s="52"/>
    </row>
    <row r="4626" ht="12.75">
      <c r="H4626" s="52"/>
    </row>
    <row r="4627" ht="12.75">
      <c r="H4627" s="52"/>
    </row>
    <row r="4628" ht="12.75">
      <c r="H4628" s="52"/>
    </row>
    <row r="4629" ht="12.75">
      <c r="H4629" s="52"/>
    </row>
    <row r="4630" ht="12.75">
      <c r="H4630" s="52"/>
    </row>
    <row r="4631" ht="12.75">
      <c r="H4631" s="52"/>
    </row>
    <row r="4632" ht="12.75">
      <c r="H4632" s="52"/>
    </row>
    <row r="4633" ht="12.75">
      <c r="H4633" s="52"/>
    </row>
    <row r="4634" ht="12.75">
      <c r="H4634" s="52"/>
    </row>
    <row r="4635" ht="12.75">
      <c r="H4635" s="52"/>
    </row>
    <row r="4636" ht="12.75">
      <c r="H4636" s="52"/>
    </row>
    <row r="4637" ht="12.75">
      <c r="H4637" s="52"/>
    </row>
    <row r="4638" ht="12.75">
      <c r="H4638" s="52"/>
    </row>
    <row r="4639" ht="12.75">
      <c r="H4639" s="52"/>
    </row>
    <row r="4640" ht="12.75">
      <c r="H4640" s="52"/>
    </row>
    <row r="4641" ht="12.75">
      <c r="H4641" s="52"/>
    </row>
    <row r="4642" ht="12.75">
      <c r="H4642" s="52"/>
    </row>
    <row r="4643" ht="12.75">
      <c r="H4643" s="52"/>
    </row>
    <row r="4644" ht="12.75">
      <c r="H4644" s="52"/>
    </row>
    <row r="4645" ht="12.75">
      <c r="H4645" s="52"/>
    </row>
    <row r="4646" ht="12.75">
      <c r="H4646" s="52"/>
    </row>
    <row r="4647" ht="12.75">
      <c r="H4647" s="52"/>
    </row>
    <row r="4648" ht="12.75">
      <c r="H4648" s="52"/>
    </row>
    <row r="4649" ht="12.75">
      <c r="H4649" s="52"/>
    </row>
    <row r="4650" ht="12.75">
      <c r="H4650" s="52"/>
    </row>
    <row r="4651" ht="12.75">
      <c r="H4651" s="52"/>
    </row>
    <row r="4652" ht="12.75">
      <c r="H4652" s="52"/>
    </row>
    <row r="4653" ht="12.75">
      <c r="H4653" s="52"/>
    </row>
    <row r="4654" ht="12.75">
      <c r="H4654" s="52"/>
    </row>
    <row r="4655" ht="12.75">
      <c r="H4655" s="52"/>
    </row>
    <row r="4656" ht="12.75">
      <c r="H4656" s="52"/>
    </row>
    <row r="4657" ht="12.75">
      <c r="H4657" s="52"/>
    </row>
    <row r="4658" ht="12.75">
      <c r="H4658" s="52"/>
    </row>
    <row r="4659" ht="12.75">
      <c r="H4659" s="52"/>
    </row>
    <row r="4660" ht="12.75">
      <c r="H4660" s="52"/>
    </row>
    <row r="4661" ht="12.75">
      <c r="H4661" s="52"/>
    </row>
    <row r="4662" ht="12.75">
      <c r="H4662" s="52"/>
    </row>
    <row r="4663" ht="12.75">
      <c r="H4663" s="52"/>
    </row>
    <row r="4664" ht="12.75">
      <c r="H4664" s="52"/>
    </row>
    <row r="4665" ht="12.75">
      <c r="H4665" s="52"/>
    </row>
    <row r="4666" ht="12.75">
      <c r="H4666" s="52"/>
    </row>
    <row r="4667" ht="12.75">
      <c r="H4667" s="52"/>
    </row>
    <row r="4668" ht="12.75">
      <c r="H4668" s="52"/>
    </row>
    <row r="4669" ht="12.75">
      <c r="H4669" s="52"/>
    </row>
    <row r="4670" ht="12.75">
      <c r="H4670" s="52"/>
    </row>
    <row r="4671" ht="12.75">
      <c r="H4671" s="52"/>
    </row>
    <row r="4672" ht="12.75">
      <c r="H4672" s="52"/>
    </row>
    <row r="4673" ht="12.75">
      <c r="H4673" s="52"/>
    </row>
    <row r="4674" ht="12.75">
      <c r="H4674" s="52"/>
    </row>
    <row r="4675" ht="12.75">
      <c r="H4675" s="52"/>
    </row>
    <row r="4676" ht="12.75">
      <c r="H4676" s="52"/>
    </row>
    <row r="4677" ht="12.75">
      <c r="H4677" s="52"/>
    </row>
    <row r="4678" ht="12.75">
      <c r="H4678" s="52"/>
    </row>
    <row r="4679" ht="12.75">
      <c r="H4679" s="52"/>
    </row>
    <row r="4680" ht="12.75">
      <c r="H4680" s="52"/>
    </row>
    <row r="4681" ht="12.75">
      <c r="H4681" s="52"/>
    </row>
    <row r="4682" ht="12.75">
      <c r="H4682" s="52"/>
    </row>
    <row r="4683" ht="12.75">
      <c r="H4683" s="52"/>
    </row>
    <row r="4684" ht="12.75">
      <c r="H4684" s="52"/>
    </row>
    <row r="4685" ht="12.75">
      <c r="H4685" s="52"/>
    </row>
    <row r="4686" ht="12.75">
      <c r="H4686" s="52"/>
    </row>
    <row r="4687" ht="12.75">
      <c r="H4687" s="52"/>
    </row>
    <row r="4688" ht="12.75">
      <c r="H4688" s="52"/>
    </row>
    <row r="4689" ht="12.75">
      <c r="H4689" s="52"/>
    </row>
    <row r="4690" ht="12.75">
      <c r="H4690" s="52"/>
    </row>
    <row r="4691" ht="12.75">
      <c r="H4691" s="52"/>
    </row>
    <row r="4692" ht="12.75">
      <c r="H4692" s="52"/>
    </row>
    <row r="4693" ht="12.75">
      <c r="H4693" s="52"/>
    </row>
    <row r="4694" ht="12.75">
      <c r="H4694" s="52"/>
    </row>
    <row r="4695" ht="12.75">
      <c r="H4695" s="52"/>
    </row>
    <row r="4696" ht="12.75">
      <c r="H4696" s="52"/>
    </row>
    <row r="4697" ht="12.75">
      <c r="H4697" s="52"/>
    </row>
    <row r="4698" ht="12.75">
      <c r="H4698" s="52"/>
    </row>
    <row r="4699" ht="12.75">
      <c r="H4699" s="52"/>
    </row>
    <row r="4700" ht="12.75">
      <c r="H4700" s="52"/>
    </row>
    <row r="4701" ht="12.75">
      <c r="H4701" s="52"/>
    </row>
    <row r="4702" ht="12.75">
      <c r="H4702" s="52"/>
    </row>
    <row r="4703" ht="12.75">
      <c r="H4703" s="52"/>
    </row>
    <row r="4704" ht="12.75">
      <c r="H4704" s="52"/>
    </row>
    <row r="4705" ht="12.75">
      <c r="H4705" s="52"/>
    </row>
    <row r="4706" ht="12.75">
      <c r="H4706" s="52"/>
    </row>
    <row r="4707" ht="12.75">
      <c r="H4707" s="52"/>
    </row>
    <row r="4708" ht="12.75">
      <c r="H4708" s="52"/>
    </row>
    <row r="4709" ht="12.75">
      <c r="H4709" s="52"/>
    </row>
    <row r="4710" ht="12.75">
      <c r="H4710" s="52"/>
    </row>
    <row r="4711" ht="12.75">
      <c r="H4711" s="52"/>
    </row>
    <row r="4712" ht="12.75">
      <c r="H4712" s="52"/>
    </row>
    <row r="4713" ht="12.75">
      <c r="H4713" s="52"/>
    </row>
    <row r="4714" ht="12.75">
      <c r="H4714" s="52"/>
    </row>
    <row r="4715" ht="12.75">
      <c r="H4715" s="52"/>
    </row>
    <row r="4716" ht="12.75">
      <c r="H4716" s="52"/>
    </row>
    <row r="4717" ht="12.75">
      <c r="H4717" s="52"/>
    </row>
    <row r="4718" ht="12.75">
      <c r="H4718" s="52"/>
    </row>
    <row r="4719" ht="12.75">
      <c r="H4719" s="52"/>
    </row>
    <row r="4720" ht="12.75">
      <c r="H4720" s="52"/>
    </row>
    <row r="4721" ht="12.75">
      <c r="H4721" s="52"/>
    </row>
    <row r="4722" ht="12.75">
      <c r="H4722" s="52"/>
    </row>
    <row r="4723" ht="12.75">
      <c r="H4723" s="52"/>
    </row>
    <row r="4724" ht="12.75">
      <c r="H4724" s="52"/>
    </row>
    <row r="4725" ht="12.75">
      <c r="H4725" s="52"/>
    </row>
    <row r="4726" ht="12.75">
      <c r="H4726" s="52"/>
    </row>
    <row r="4727" ht="12.75">
      <c r="H4727" s="52"/>
    </row>
    <row r="4728" ht="12.75">
      <c r="H4728" s="52"/>
    </row>
    <row r="4729" ht="12.75">
      <c r="H4729" s="52"/>
    </row>
    <row r="4730" ht="12.75">
      <c r="H4730" s="52"/>
    </row>
    <row r="4731" ht="12.75">
      <c r="H4731" s="52"/>
    </row>
    <row r="4732" ht="12.75">
      <c r="H4732" s="52"/>
    </row>
    <row r="4733" ht="12.75">
      <c r="H4733" s="52"/>
    </row>
    <row r="4734" ht="12.75">
      <c r="H4734" s="52"/>
    </row>
    <row r="4735" ht="12.75">
      <c r="H4735" s="52"/>
    </row>
    <row r="4736" ht="12.75">
      <c r="H4736" s="52"/>
    </row>
    <row r="4737" ht="12.75">
      <c r="H4737" s="52"/>
    </row>
    <row r="4738" ht="12.75">
      <c r="H4738" s="52"/>
    </row>
    <row r="4739" ht="12.75">
      <c r="H4739" s="52"/>
    </row>
    <row r="4740" ht="12.75">
      <c r="H4740" s="52"/>
    </row>
    <row r="4741" ht="12.75">
      <c r="H4741" s="52"/>
    </row>
    <row r="4742" ht="12.75">
      <c r="H4742" s="52"/>
    </row>
    <row r="4743" ht="12.75">
      <c r="H4743" s="52"/>
    </row>
    <row r="4744" ht="12.75">
      <c r="H4744" s="52"/>
    </row>
    <row r="4745" ht="12.75">
      <c r="H4745" s="52"/>
    </row>
    <row r="4746" ht="12.75">
      <c r="H4746" s="52"/>
    </row>
    <row r="4747" ht="12.75">
      <c r="H4747" s="52"/>
    </row>
    <row r="4748" ht="12.75">
      <c r="H4748" s="52"/>
    </row>
    <row r="4749" ht="12.75">
      <c r="H4749" s="52"/>
    </row>
    <row r="4750" ht="12.75">
      <c r="H4750" s="52"/>
    </row>
    <row r="4751" ht="12.75">
      <c r="H4751" s="52"/>
    </row>
    <row r="4752" ht="12.75">
      <c r="H4752" s="52"/>
    </row>
    <row r="4753" ht="12.75">
      <c r="H4753" s="52"/>
    </row>
    <row r="4754" ht="12.75">
      <c r="H4754" s="52"/>
    </row>
    <row r="4755" ht="12.75">
      <c r="H4755" s="52"/>
    </row>
    <row r="4756" ht="12.75">
      <c r="H4756" s="52"/>
    </row>
    <row r="4757" ht="12.75">
      <c r="H4757" s="52"/>
    </row>
    <row r="4758" ht="12.75">
      <c r="H4758" s="52"/>
    </row>
    <row r="4759" ht="12.75">
      <c r="H4759" s="52"/>
    </row>
    <row r="4760" ht="12.75">
      <c r="H4760" s="52"/>
    </row>
    <row r="4761" ht="12.75">
      <c r="H4761" s="52"/>
    </row>
    <row r="4762" ht="12.75">
      <c r="H4762" s="52"/>
    </row>
    <row r="4763" ht="12.75">
      <c r="H4763" s="52"/>
    </row>
    <row r="4764" ht="12.75">
      <c r="H4764" s="52"/>
    </row>
    <row r="4765" ht="12.75">
      <c r="H4765" s="52"/>
    </row>
    <row r="4766" ht="12.75">
      <c r="H4766" s="52"/>
    </row>
    <row r="4767" ht="12.75">
      <c r="H4767" s="52"/>
    </row>
    <row r="4768" ht="12.75">
      <c r="H4768" s="52"/>
    </row>
    <row r="4769" ht="12.75">
      <c r="H4769" s="52"/>
    </row>
    <row r="4770" ht="12.75">
      <c r="H4770" s="52"/>
    </row>
    <row r="4771" ht="12.75">
      <c r="H4771" s="52"/>
    </row>
    <row r="4772" ht="12.75">
      <c r="H4772" s="52"/>
    </row>
    <row r="4773" ht="12.75">
      <c r="H4773" s="52"/>
    </row>
    <row r="4774" ht="12.75">
      <c r="H4774" s="52"/>
    </row>
    <row r="4775" ht="12.75">
      <c r="H4775" s="52"/>
    </row>
    <row r="4776" ht="12.75">
      <c r="H4776" s="52"/>
    </row>
    <row r="4777" ht="12.75">
      <c r="H4777" s="52"/>
    </row>
    <row r="4778" ht="12.75">
      <c r="H4778" s="52"/>
    </row>
    <row r="4779" ht="12.75">
      <c r="H4779" s="52"/>
    </row>
    <row r="4780" ht="12.75">
      <c r="H4780" s="52"/>
    </row>
    <row r="4781" ht="12.75">
      <c r="H4781" s="52"/>
    </row>
    <row r="4782" ht="12.75">
      <c r="H4782" s="52"/>
    </row>
    <row r="4783" ht="12.75">
      <c r="H4783" s="52"/>
    </row>
    <row r="4784" ht="12.75">
      <c r="H4784" s="52"/>
    </row>
    <row r="4785" ht="12.75">
      <c r="H4785" s="52"/>
    </row>
    <row r="4786" ht="12.75">
      <c r="H4786" s="52"/>
    </row>
    <row r="4787" ht="12.75">
      <c r="H4787" s="52"/>
    </row>
    <row r="4788" ht="12.75">
      <c r="H4788" s="52"/>
    </row>
    <row r="4789" ht="12.75">
      <c r="H4789" s="52"/>
    </row>
    <row r="4790" ht="12.75">
      <c r="H4790" s="52"/>
    </row>
    <row r="4791" ht="12.75">
      <c r="H4791" s="52"/>
    </row>
    <row r="4792" ht="12.75">
      <c r="H4792" s="52"/>
    </row>
    <row r="4793" ht="12.75">
      <c r="H4793" s="52"/>
    </row>
    <row r="4794" ht="12.75">
      <c r="H4794" s="52"/>
    </row>
    <row r="4795" ht="12.75">
      <c r="H4795" s="52"/>
    </row>
    <row r="4796" ht="12.75">
      <c r="H4796" s="52"/>
    </row>
    <row r="4797" ht="12.75">
      <c r="H4797" s="52"/>
    </row>
    <row r="4798" ht="12.75">
      <c r="H4798" s="52"/>
    </row>
    <row r="4799" ht="12.75">
      <c r="H4799" s="52"/>
    </row>
    <row r="4800" ht="12.75">
      <c r="H4800" s="52"/>
    </row>
    <row r="4801" ht="12.75">
      <c r="H4801" s="52"/>
    </row>
    <row r="4802" ht="12.75">
      <c r="H4802" s="52"/>
    </row>
    <row r="4803" ht="12.75">
      <c r="H4803" s="52"/>
    </row>
    <row r="4804" ht="12.75">
      <c r="H4804" s="52"/>
    </row>
    <row r="4805" ht="12.75">
      <c r="H4805" s="52"/>
    </row>
    <row r="4806" ht="12.75">
      <c r="H4806" s="52"/>
    </row>
    <row r="4807" ht="12.75">
      <c r="H4807" s="52"/>
    </row>
    <row r="4808" ht="12.75">
      <c r="H4808" s="52"/>
    </row>
    <row r="4809" ht="12.75">
      <c r="H4809" s="52"/>
    </row>
    <row r="4810" ht="12.75">
      <c r="H4810" s="52"/>
    </row>
    <row r="4811" ht="12.75">
      <c r="H4811" s="52"/>
    </row>
    <row r="4812" ht="12.75">
      <c r="H4812" s="52"/>
    </row>
    <row r="4813" ht="12.75">
      <c r="H4813" s="52"/>
    </row>
    <row r="4814" ht="12.75">
      <c r="H4814" s="52"/>
    </row>
    <row r="4815" ht="12.75">
      <c r="H4815" s="52"/>
    </row>
    <row r="4816" ht="12.75">
      <c r="H4816" s="52"/>
    </row>
    <row r="4817" ht="12.75">
      <c r="H4817" s="52"/>
    </row>
    <row r="4818" ht="12.75">
      <c r="H4818" s="52"/>
    </row>
    <row r="4819" ht="12.75">
      <c r="H4819" s="52"/>
    </row>
    <row r="4820" ht="12.75">
      <c r="H4820" s="52"/>
    </row>
    <row r="4821" ht="12.75">
      <c r="H4821" s="52"/>
    </row>
    <row r="4822" ht="12.75">
      <c r="H4822" s="52"/>
    </row>
    <row r="4823" ht="12.75">
      <c r="H4823" s="52"/>
    </row>
    <row r="4824" ht="12.75">
      <c r="H4824" s="52"/>
    </row>
    <row r="4825" ht="12.75">
      <c r="H4825" s="52"/>
    </row>
    <row r="4826" ht="12.75">
      <c r="H4826" s="52"/>
    </row>
    <row r="4827" ht="12.75">
      <c r="H4827" s="52"/>
    </row>
    <row r="4828" ht="12.75">
      <c r="H4828" s="52"/>
    </row>
    <row r="4829" ht="12.75">
      <c r="H4829" s="52"/>
    </row>
    <row r="4830" ht="12.75">
      <c r="H4830" s="52"/>
    </row>
    <row r="4831" ht="12.75">
      <c r="H4831" s="52"/>
    </row>
    <row r="4832" ht="12.75">
      <c r="H4832" s="52"/>
    </row>
    <row r="4833" ht="12.75">
      <c r="H4833" s="52"/>
    </row>
    <row r="4834" ht="12.75">
      <c r="H4834" s="52"/>
    </row>
    <row r="4835" ht="12.75">
      <c r="H4835" s="52"/>
    </row>
    <row r="4836" ht="12.75">
      <c r="H4836" s="52"/>
    </row>
    <row r="4837" ht="12.75">
      <c r="H4837" s="52"/>
    </row>
    <row r="4838" ht="12.75">
      <c r="H4838" s="52"/>
    </row>
    <row r="4839" ht="12.75">
      <c r="H4839" s="52"/>
    </row>
    <row r="4840" ht="12.75">
      <c r="H4840" s="52"/>
    </row>
    <row r="4841" ht="12.75">
      <c r="H4841" s="52"/>
    </row>
    <row r="4842" ht="12.75">
      <c r="H4842" s="52"/>
    </row>
    <row r="4843" ht="12.75">
      <c r="H4843" s="52"/>
    </row>
    <row r="4844" ht="12.75">
      <c r="H4844" s="52"/>
    </row>
    <row r="4845" ht="12.75">
      <c r="H4845" s="52"/>
    </row>
    <row r="4846" ht="12.75">
      <c r="H4846" s="52"/>
    </row>
    <row r="4847" ht="12.75">
      <c r="H4847" s="52"/>
    </row>
    <row r="4848" ht="12.75">
      <c r="H4848" s="52"/>
    </row>
    <row r="4849" ht="12.75">
      <c r="H4849" s="52"/>
    </row>
    <row r="4850" ht="12.75">
      <c r="H4850" s="52"/>
    </row>
    <row r="4851" ht="12.75">
      <c r="H4851" s="52"/>
    </row>
    <row r="4852" ht="12.75">
      <c r="H4852" s="52"/>
    </row>
    <row r="4853" ht="12.75">
      <c r="H4853" s="52"/>
    </row>
    <row r="4854" ht="12.75">
      <c r="H4854" s="52"/>
    </row>
    <row r="4855" ht="12.75">
      <c r="H4855" s="52"/>
    </row>
    <row r="4856" ht="12.75">
      <c r="H4856" s="52"/>
    </row>
    <row r="4857" ht="12.75">
      <c r="H4857" s="52"/>
    </row>
    <row r="4858" ht="12.75">
      <c r="H4858" s="52"/>
    </row>
    <row r="4859" ht="12.75">
      <c r="H4859" s="52"/>
    </row>
    <row r="4860" ht="12.75">
      <c r="H4860" s="52"/>
    </row>
    <row r="4861" ht="12.75">
      <c r="H4861" s="52"/>
    </row>
    <row r="4862" ht="12.75">
      <c r="H4862" s="52"/>
    </row>
    <row r="4863" ht="12.75">
      <c r="H4863" s="52"/>
    </row>
    <row r="4864" ht="12.75">
      <c r="H4864" s="52"/>
    </row>
    <row r="4865" ht="12.75">
      <c r="H4865" s="52"/>
    </row>
    <row r="4866" ht="12.75">
      <c r="H4866" s="52"/>
    </row>
    <row r="4867" ht="12.75">
      <c r="H4867" s="52"/>
    </row>
    <row r="4868" ht="12.75">
      <c r="H4868" s="52"/>
    </row>
    <row r="4869" ht="12.75">
      <c r="H4869" s="52"/>
    </row>
    <row r="4870" ht="12.75">
      <c r="H4870" s="52"/>
    </row>
    <row r="4871" ht="12.75">
      <c r="H4871" s="52"/>
    </row>
    <row r="4872" ht="12.75">
      <c r="H4872" s="52"/>
    </row>
    <row r="4873" ht="12.75">
      <c r="H4873" s="52"/>
    </row>
    <row r="4874" ht="12.75">
      <c r="H4874" s="52"/>
    </row>
    <row r="4875" ht="12.75">
      <c r="H4875" s="52"/>
    </row>
    <row r="4876" ht="12.75">
      <c r="H4876" s="52"/>
    </row>
    <row r="4877" ht="12.75">
      <c r="H4877" s="52"/>
    </row>
    <row r="4878" ht="12.75">
      <c r="H4878" s="52"/>
    </row>
    <row r="4879" ht="12.75">
      <c r="H4879" s="52"/>
    </row>
    <row r="4880" ht="12.75">
      <c r="H4880" s="52"/>
    </row>
    <row r="4881" ht="12.75">
      <c r="H4881" s="52"/>
    </row>
    <row r="4882" ht="12.75">
      <c r="H4882" s="52"/>
    </row>
    <row r="4883" ht="12.75">
      <c r="H4883" s="52"/>
    </row>
    <row r="4884" ht="12.75">
      <c r="H4884" s="52"/>
    </row>
    <row r="4885" ht="12.75">
      <c r="H4885" s="52"/>
    </row>
    <row r="4886" ht="12.75">
      <c r="H4886" s="52"/>
    </row>
    <row r="4887" ht="12.75">
      <c r="H4887" s="52"/>
    </row>
    <row r="4888" ht="12.75">
      <c r="H4888" s="52"/>
    </row>
    <row r="4889" ht="12.75">
      <c r="H4889" s="52"/>
    </row>
    <row r="4890" ht="12.75">
      <c r="H4890" s="52"/>
    </row>
    <row r="4891" ht="12.75">
      <c r="H4891" s="52"/>
    </row>
    <row r="4892" ht="12.75">
      <c r="H4892" s="52"/>
    </row>
    <row r="4893" ht="12.75">
      <c r="H4893" s="52"/>
    </row>
    <row r="4894" ht="12.75">
      <c r="H4894" s="52"/>
    </row>
    <row r="4895" ht="12.75">
      <c r="H4895" s="52"/>
    </row>
    <row r="4896" ht="12.75">
      <c r="H4896" s="52"/>
    </row>
    <row r="4897" ht="12.75">
      <c r="H4897" s="52"/>
    </row>
    <row r="4898" ht="12.75">
      <c r="H4898" s="52"/>
    </row>
    <row r="4899" ht="12.75">
      <c r="H4899" s="52"/>
    </row>
    <row r="4900" ht="12.75">
      <c r="H4900" s="52"/>
    </row>
    <row r="4901" ht="12.75">
      <c r="H4901" s="52"/>
    </row>
    <row r="4902" ht="12.75">
      <c r="H4902" s="52"/>
    </row>
    <row r="4903" ht="12.75">
      <c r="H4903" s="52"/>
    </row>
    <row r="4904" ht="12.75">
      <c r="H4904" s="52"/>
    </row>
    <row r="4905" ht="12.75">
      <c r="H4905" s="52"/>
    </row>
    <row r="4906" ht="12.75">
      <c r="H4906" s="52"/>
    </row>
    <row r="4907" ht="12.75">
      <c r="H4907" s="52"/>
    </row>
    <row r="4908" ht="12.75">
      <c r="H4908" s="52"/>
    </row>
    <row r="4909" ht="12.75">
      <c r="H4909" s="52"/>
    </row>
    <row r="4910" ht="12.75">
      <c r="H4910" s="52"/>
    </row>
    <row r="4911" ht="12.75">
      <c r="H4911" s="52"/>
    </row>
    <row r="4912" ht="12.75">
      <c r="H4912" s="52"/>
    </row>
    <row r="4913" ht="12.75">
      <c r="H4913" s="52"/>
    </row>
    <row r="4914" ht="12.75">
      <c r="H4914" s="52"/>
    </row>
    <row r="4915" ht="12.75">
      <c r="H4915" s="52"/>
    </row>
    <row r="4916" ht="12.75">
      <c r="H4916" s="52"/>
    </row>
    <row r="4917" ht="12.75">
      <c r="H4917" s="52"/>
    </row>
    <row r="4918" ht="12.75">
      <c r="H4918" s="52"/>
    </row>
    <row r="4919" ht="12.75">
      <c r="H4919" s="52"/>
    </row>
    <row r="4920" ht="12.75">
      <c r="H4920" s="52"/>
    </row>
    <row r="4921" ht="12.75">
      <c r="H4921" s="52"/>
    </row>
    <row r="4922" ht="12.75">
      <c r="H4922" s="52"/>
    </row>
    <row r="4923" ht="12.75">
      <c r="H4923" s="52"/>
    </row>
    <row r="4924" ht="12.75">
      <c r="H4924" s="52"/>
    </row>
    <row r="4925" ht="12.75">
      <c r="H4925" s="52"/>
    </row>
    <row r="4926" ht="12.75">
      <c r="H4926" s="52"/>
    </row>
    <row r="4927" ht="12.75">
      <c r="H4927" s="52"/>
    </row>
    <row r="4928" ht="12.75">
      <c r="H4928" s="52"/>
    </row>
    <row r="4929" ht="12.75">
      <c r="H4929" s="52"/>
    </row>
    <row r="4930" ht="12.75">
      <c r="H4930" s="52"/>
    </row>
    <row r="4931" ht="12.75">
      <c r="H4931" s="52"/>
    </row>
    <row r="4932" ht="12.75">
      <c r="H4932" s="52"/>
    </row>
    <row r="4933" ht="12.75">
      <c r="H4933" s="52"/>
    </row>
    <row r="4934" ht="12.75">
      <c r="H4934" s="52"/>
    </row>
    <row r="4935" ht="12.75">
      <c r="H4935" s="52"/>
    </row>
    <row r="4936" ht="12.75">
      <c r="H4936" s="52"/>
    </row>
    <row r="4937" ht="12.75">
      <c r="H4937" s="52"/>
    </row>
    <row r="4938" ht="12.75">
      <c r="H4938" s="52"/>
    </row>
    <row r="4939" ht="12.75">
      <c r="H4939" s="52"/>
    </row>
    <row r="4940" ht="12.75">
      <c r="H4940" s="52"/>
    </row>
    <row r="4941" ht="12.75">
      <c r="H4941" s="52"/>
    </row>
    <row r="4942" ht="12.75">
      <c r="H4942" s="52"/>
    </row>
    <row r="4943" ht="12.75">
      <c r="H4943" s="52"/>
    </row>
    <row r="4944" ht="12.75">
      <c r="H4944" s="52"/>
    </row>
    <row r="4945" ht="12.75">
      <c r="H4945" s="52"/>
    </row>
    <row r="4946" ht="12.75">
      <c r="H4946" s="52"/>
    </row>
    <row r="4947" ht="12.75">
      <c r="H4947" s="52"/>
    </row>
    <row r="4948" ht="12.75">
      <c r="H4948" s="52"/>
    </row>
    <row r="4949" ht="12.75">
      <c r="H4949" s="52"/>
    </row>
    <row r="4950" ht="12.75">
      <c r="H4950" s="52"/>
    </row>
    <row r="4951" ht="12.75">
      <c r="H4951" s="52"/>
    </row>
    <row r="4952" ht="12.75">
      <c r="H4952" s="52"/>
    </row>
    <row r="4953" ht="12.75">
      <c r="H4953" s="52"/>
    </row>
    <row r="4954" ht="12.75">
      <c r="H4954" s="52"/>
    </row>
    <row r="4955" ht="12.75">
      <c r="H4955" s="52"/>
    </row>
    <row r="4956" ht="12.75">
      <c r="H4956" s="52"/>
    </row>
    <row r="4957" ht="12.75">
      <c r="H4957" s="52"/>
    </row>
    <row r="4958" ht="12.75">
      <c r="H4958" s="52"/>
    </row>
    <row r="4959" ht="12.75">
      <c r="H4959" s="52"/>
    </row>
    <row r="4960" ht="12.75">
      <c r="H4960" s="52"/>
    </row>
    <row r="4961" ht="12.75">
      <c r="H4961" s="52"/>
    </row>
    <row r="4962" ht="12.75">
      <c r="H4962" s="52"/>
    </row>
    <row r="4963" ht="12.75">
      <c r="H4963" s="52"/>
    </row>
    <row r="4964" ht="12.75">
      <c r="H4964" s="52"/>
    </row>
    <row r="4965" ht="12.75">
      <c r="H4965" s="52"/>
    </row>
    <row r="4966" ht="12.75">
      <c r="H4966" s="52"/>
    </row>
    <row r="4967" ht="12.75">
      <c r="H4967" s="52"/>
    </row>
    <row r="4968" ht="12.75">
      <c r="H4968" s="52"/>
    </row>
    <row r="4969" ht="12.75">
      <c r="H4969" s="52"/>
    </row>
    <row r="4970" ht="12.75">
      <c r="H4970" s="52"/>
    </row>
    <row r="4971" ht="12.75">
      <c r="H4971" s="52"/>
    </row>
    <row r="4972" ht="12.75">
      <c r="H4972" s="52"/>
    </row>
    <row r="4973" ht="12.75">
      <c r="H4973" s="52"/>
    </row>
    <row r="4974" ht="12.75">
      <c r="H4974" s="52"/>
    </row>
    <row r="4975" ht="12.75">
      <c r="H4975" s="52"/>
    </row>
    <row r="4976" ht="12.75">
      <c r="H4976" s="52"/>
    </row>
    <row r="4977" ht="12.75">
      <c r="H4977" s="52"/>
    </row>
    <row r="4978" ht="12.75">
      <c r="H4978" s="52"/>
    </row>
    <row r="4979" ht="12.75">
      <c r="H4979" s="52"/>
    </row>
    <row r="4980" ht="12.75">
      <c r="H4980" s="52"/>
    </row>
    <row r="4981" ht="12.75">
      <c r="H4981" s="52"/>
    </row>
    <row r="4982" ht="12.75">
      <c r="H4982" s="52"/>
    </row>
    <row r="4983" ht="12.75">
      <c r="H4983" s="52"/>
    </row>
    <row r="4984" ht="12.75">
      <c r="H4984" s="52"/>
    </row>
    <row r="4985" ht="12.75">
      <c r="H4985" s="52"/>
    </row>
    <row r="4986" ht="12.75">
      <c r="H4986" s="52"/>
    </row>
    <row r="4987" ht="12.75">
      <c r="H4987" s="52"/>
    </row>
    <row r="4988" ht="12.75">
      <c r="H4988" s="52"/>
    </row>
    <row r="4989" ht="12.75">
      <c r="H4989" s="52"/>
    </row>
    <row r="4990" ht="12.75">
      <c r="H4990" s="52"/>
    </row>
    <row r="4991" ht="12.75">
      <c r="H4991" s="52"/>
    </row>
    <row r="4992" ht="12.75">
      <c r="H4992" s="52"/>
    </row>
    <row r="4993" ht="12.75">
      <c r="H4993" s="52"/>
    </row>
    <row r="4994" ht="12.75">
      <c r="H4994" s="52"/>
    </row>
    <row r="4995" ht="12.75">
      <c r="H4995" s="52"/>
    </row>
    <row r="4996" ht="12.75">
      <c r="H4996" s="52"/>
    </row>
    <row r="4997" ht="12.75">
      <c r="H4997" s="52"/>
    </row>
    <row r="4998" ht="12.75">
      <c r="H4998" s="52"/>
    </row>
    <row r="4999" ht="12.75">
      <c r="H4999" s="52"/>
    </row>
    <row r="5000" ht="12.75">
      <c r="H5000" s="52"/>
    </row>
    <row r="5001" ht="12.75">
      <c r="H5001" s="52"/>
    </row>
    <row r="5002" ht="12.75">
      <c r="H5002" s="52"/>
    </row>
    <row r="5003" ht="12.75">
      <c r="H5003" s="52"/>
    </row>
    <row r="5004" ht="12.75">
      <c r="H5004" s="52"/>
    </row>
    <row r="5005" ht="12.75">
      <c r="H5005" s="52"/>
    </row>
    <row r="5006" ht="12.75">
      <c r="H5006" s="52"/>
    </row>
    <row r="5007" ht="12.75">
      <c r="H5007" s="52"/>
    </row>
    <row r="5008" ht="12.75">
      <c r="H5008" s="52"/>
    </row>
    <row r="5009" ht="12.75">
      <c r="H5009" s="52"/>
    </row>
    <row r="5010" ht="12.75">
      <c r="H5010" s="52"/>
    </row>
    <row r="5011" ht="12.75">
      <c r="H5011" s="52"/>
    </row>
    <row r="5012" ht="12.75">
      <c r="H5012" s="52"/>
    </row>
    <row r="5013" ht="12.75">
      <c r="H5013" s="52"/>
    </row>
    <row r="5014" ht="12.75">
      <c r="H5014" s="52"/>
    </row>
    <row r="5015" ht="12.75">
      <c r="H5015" s="52"/>
    </row>
    <row r="5016" ht="12.75">
      <c r="H5016" s="52"/>
    </row>
    <row r="5017" ht="12.75">
      <c r="H5017" s="52"/>
    </row>
    <row r="5018" ht="12.75">
      <c r="H5018" s="52"/>
    </row>
    <row r="5019" ht="12.75">
      <c r="H5019" s="52"/>
    </row>
    <row r="5020" ht="12.75">
      <c r="H5020" s="52"/>
    </row>
    <row r="5021" ht="12.75">
      <c r="H5021" s="52"/>
    </row>
    <row r="5022" ht="12.75">
      <c r="H5022" s="52"/>
    </row>
    <row r="5023" ht="12.75">
      <c r="H5023" s="52"/>
    </row>
    <row r="5024" ht="12.75">
      <c r="H5024" s="52"/>
    </row>
    <row r="5025" ht="12.75">
      <c r="H5025" s="52"/>
    </row>
    <row r="5026" ht="12.75">
      <c r="H5026" s="52"/>
    </row>
    <row r="5027" ht="12.75">
      <c r="H5027" s="52"/>
    </row>
    <row r="5028" ht="12.75">
      <c r="H5028" s="52"/>
    </row>
    <row r="5029" ht="12.75">
      <c r="H5029" s="52"/>
    </row>
    <row r="5030" ht="12.75">
      <c r="H5030" s="52"/>
    </row>
    <row r="5031" ht="12.75">
      <c r="H5031" s="52"/>
    </row>
    <row r="5032" ht="12.75">
      <c r="H5032" s="52"/>
    </row>
    <row r="5033" ht="12.75">
      <c r="H5033" s="52"/>
    </row>
    <row r="5034" ht="12.75">
      <c r="H5034" s="52"/>
    </row>
    <row r="5035" ht="12.75">
      <c r="H5035" s="52"/>
    </row>
    <row r="5036" ht="12.75">
      <c r="H5036" s="52"/>
    </row>
    <row r="5037" ht="12.75">
      <c r="H5037" s="52"/>
    </row>
    <row r="5038" ht="12.75">
      <c r="H5038" s="52"/>
    </row>
    <row r="5039" ht="12.75">
      <c r="H5039" s="52"/>
    </row>
    <row r="5040" ht="12.75">
      <c r="H5040" s="52"/>
    </row>
    <row r="5041" ht="12.75">
      <c r="H5041" s="52"/>
    </row>
    <row r="5042" ht="12.75">
      <c r="H5042" s="52"/>
    </row>
    <row r="5043" ht="12.75">
      <c r="H5043" s="52"/>
    </row>
    <row r="5044" ht="12.75">
      <c r="H5044" s="52"/>
    </row>
    <row r="5045" ht="12.75">
      <c r="H5045" s="52"/>
    </row>
    <row r="5046" ht="12.75">
      <c r="H5046" s="52"/>
    </row>
    <row r="5047" ht="12.75">
      <c r="H5047" s="52"/>
    </row>
    <row r="5048" ht="12.75">
      <c r="H5048" s="52"/>
    </row>
    <row r="5049" ht="12.75">
      <c r="H5049" s="52"/>
    </row>
    <row r="5050" ht="12.75">
      <c r="H5050" s="52"/>
    </row>
    <row r="5051" ht="12.75">
      <c r="H5051" s="52"/>
    </row>
    <row r="5052" ht="12.75">
      <c r="H5052" s="52"/>
    </row>
    <row r="5053" ht="12.75">
      <c r="H5053" s="52"/>
    </row>
    <row r="5054" ht="12.75">
      <c r="H5054" s="52"/>
    </row>
    <row r="5055" ht="12.75">
      <c r="H5055" s="52"/>
    </row>
    <row r="5056" ht="12.75">
      <c r="H5056" s="52"/>
    </row>
    <row r="5057" ht="12.75">
      <c r="H5057" s="52"/>
    </row>
    <row r="5058" ht="12.75">
      <c r="H5058" s="52"/>
    </row>
    <row r="5059" ht="12.75">
      <c r="H5059" s="52"/>
    </row>
    <row r="5060" ht="12.75">
      <c r="H5060" s="52"/>
    </row>
    <row r="5061" ht="12.75">
      <c r="H5061" s="52"/>
    </row>
    <row r="5062" ht="12.75">
      <c r="H5062" s="52"/>
    </row>
    <row r="5063" ht="12.75">
      <c r="H5063" s="52"/>
    </row>
    <row r="5064" ht="12.75">
      <c r="H5064" s="52"/>
    </row>
    <row r="5065" ht="12.75">
      <c r="H5065" s="52"/>
    </row>
    <row r="5066" ht="12.75">
      <c r="H5066" s="52"/>
    </row>
    <row r="5067" ht="12.75">
      <c r="H5067" s="52"/>
    </row>
    <row r="5068" ht="12.75">
      <c r="H5068" s="52"/>
    </row>
    <row r="5069" ht="12.75">
      <c r="H5069" s="52"/>
    </row>
    <row r="5070" ht="12.75">
      <c r="H5070" s="52"/>
    </row>
    <row r="5071" ht="12.75">
      <c r="H5071" s="52"/>
    </row>
    <row r="5072" ht="12.75">
      <c r="H5072" s="52"/>
    </row>
    <row r="5073" ht="12.75">
      <c r="H5073" s="52"/>
    </row>
    <row r="5074" ht="12.75">
      <c r="H5074" s="52"/>
    </row>
    <row r="5075" ht="12.75">
      <c r="H5075" s="52"/>
    </row>
    <row r="5076" ht="12.75">
      <c r="H5076" s="52"/>
    </row>
    <row r="5077" ht="12.75">
      <c r="H5077" s="52"/>
    </row>
    <row r="5078" ht="12.75">
      <c r="H5078" s="52"/>
    </row>
    <row r="5079" ht="12.75">
      <c r="H5079" s="52"/>
    </row>
    <row r="5080" ht="12.75">
      <c r="H5080" s="52"/>
    </row>
    <row r="5081" ht="12.75">
      <c r="H5081" s="52"/>
    </row>
    <row r="5082" ht="12.75">
      <c r="H5082" s="52"/>
    </row>
    <row r="5083" ht="12.75">
      <c r="H5083" s="52"/>
    </row>
    <row r="5084" ht="12.75">
      <c r="H5084" s="52"/>
    </row>
    <row r="5085" ht="12.75">
      <c r="H5085" s="52"/>
    </row>
    <row r="5086" ht="12.75">
      <c r="H5086" s="52"/>
    </row>
    <row r="5087" ht="12.75">
      <c r="H5087" s="52"/>
    </row>
    <row r="5088" ht="12.75">
      <c r="H5088" s="52"/>
    </row>
    <row r="5089" ht="12.75">
      <c r="H5089" s="52"/>
    </row>
    <row r="5090" ht="12.75">
      <c r="H5090" s="52"/>
    </row>
    <row r="5091" ht="12.75">
      <c r="H5091" s="52"/>
    </row>
    <row r="5092" ht="12.75">
      <c r="H5092" s="52"/>
    </row>
    <row r="5093" ht="12.75">
      <c r="H5093" s="52"/>
    </row>
    <row r="5094" ht="12.75">
      <c r="H5094" s="52"/>
    </row>
    <row r="5095" ht="12.75">
      <c r="H5095" s="52"/>
    </row>
    <row r="5096" ht="12.75">
      <c r="H5096" s="52"/>
    </row>
    <row r="5097" ht="12.75">
      <c r="H5097" s="52"/>
    </row>
    <row r="5098" ht="12.75">
      <c r="H5098" s="52"/>
    </row>
    <row r="5099" ht="12.75">
      <c r="H5099" s="52"/>
    </row>
    <row r="5100" ht="12.75">
      <c r="H5100" s="52"/>
    </row>
    <row r="5101" ht="12.75">
      <c r="H5101" s="52"/>
    </row>
    <row r="5102" ht="12.75">
      <c r="H5102" s="52"/>
    </row>
    <row r="5103" ht="12.75">
      <c r="H5103" s="52"/>
    </row>
    <row r="5104" ht="12.75">
      <c r="H5104" s="52"/>
    </row>
    <row r="5105" ht="12.75">
      <c r="H5105" s="52"/>
    </row>
    <row r="5106" ht="12.75">
      <c r="H5106" s="52"/>
    </row>
    <row r="5107" ht="12.75">
      <c r="H5107" s="52"/>
    </row>
    <row r="5108" ht="12.75">
      <c r="H5108" s="52"/>
    </row>
    <row r="5109" ht="12.75">
      <c r="H5109" s="52"/>
    </row>
    <row r="5110" ht="12.75">
      <c r="H5110" s="52"/>
    </row>
    <row r="5111" ht="12.75">
      <c r="H5111" s="52"/>
    </row>
    <row r="5112" ht="12.75">
      <c r="H5112" s="52"/>
    </row>
    <row r="5113" ht="12.75">
      <c r="H5113" s="52"/>
    </row>
    <row r="5114" ht="12.75">
      <c r="H5114" s="52"/>
    </row>
    <row r="5115" ht="12.75">
      <c r="H5115" s="52"/>
    </row>
    <row r="5116" ht="12.75">
      <c r="H5116" s="52"/>
    </row>
    <row r="5117" ht="12.75">
      <c r="H5117" s="52"/>
    </row>
    <row r="5118" ht="12.75">
      <c r="H5118" s="52"/>
    </row>
    <row r="5119" ht="12.75">
      <c r="H5119" s="52"/>
    </row>
    <row r="5120" ht="12.75">
      <c r="H5120" s="52"/>
    </row>
    <row r="5121" ht="12.75">
      <c r="H5121" s="52"/>
    </row>
    <row r="5122" ht="12.75">
      <c r="H5122" s="52"/>
    </row>
    <row r="5123" ht="12.75">
      <c r="H5123" s="52"/>
    </row>
    <row r="5124" ht="12.75">
      <c r="H5124" s="52"/>
    </row>
    <row r="5125" ht="12.75">
      <c r="H5125" s="52"/>
    </row>
    <row r="5126" ht="12.75">
      <c r="H5126" s="52"/>
    </row>
    <row r="5127" ht="12.75">
      <c r="H5127" s="52"/>
    </row>
    <row r="5128" ht="12.75">
      <c r="H5128" s="52"/>
    </row>
    <row r="5129" ht="12.75">
      <c r="H5129" s="52"/>
    </row>
    <row r="5130" ht="12.75">
      <c r="H5130" s="52"/>
    </row>
    <row r="5131" ht="12.75">
      <c r="H5131" s="52"/>
    </row>
    <row r="5132" ht="12.75">
      <c r="H5132" s="52"/>
    </row>
    <row r="5133" ht="12.75">
      <c r="H5133" s="52"/>
    </row>
    <row r="5134" ht="12.75">
      <c r="H5134" s="52"/>
    </row>
    <row r="5135" ht="12.75">
      <c r="H5135" s="52"/>
    </row>
    <row r="5136" ht="12.75">
      <c r="H5136" s="52"/>
    </row>
    <row r="5137" ht="12.75">
      <c r="H5137" s="52"/>
    </row>
    <row r="5138" ht="12.75">
      <c r="H5138" s="52"/>
    </row>
    <row r="5139" ht="12.75">
      <c r="H5139" s="52"/>
    </row>
    <row r="5140" ht="12.75">
      <c r="H5140" s="52"/>
    </row>
    <row r="5141" ht="12.75">
      <c r="H5141" s="52"/>
    </row>
    <row r="5142" ht="12.75">
      <c r="H5142" s="52"/>
    </row>
    <row r="5143" ht="12.75">
      <c r="H5143" s="52"/>
    </row>
    <row r="5144" ht="12.75">
      <c r="H5144" s="52"/>
    </row>
    <row r="5145" ht="12.75">
      <c r="H5145" s="52"/>
    </row>
    <row r="5146" ht="12.75">
      <c r="H5146" s="52"/>
    </row>
    <row r="5147" ht="12.75">
      <c r="H5147" s="52"/>
    </row>
    <row r="5148" ht="12.75">
      <c r="H5148" s="52"/>
    </row>
    <row r="5149" ht="12.75">
      <c r="H5149" s="52"/>
    </row>
    <row r="5150" ht="12.75">
      <c r="H5150" s="52"/>
    </row>
    <row r="5151" ht="12.75">
      <c r="H5151" s="52"/>
    </row>
    <row r="5152" ht="12.75">
      <c r="H5152" s="52"/>
    </row>
    <row r="5153" ht="12.75">
      <c r="H5153" s="52"/>
    </row>
    <row r="5154" ht="12.75">
      <c r="H5154" s="52"/>
    </row>
    <row r="5155" ht="12.75">
      <c r="H5155" s="52"/>
    </row>
    <row r="5156" ht="12.75">
      <c r="H5156" s="52"/>
    </row>
    <row r="5157" ht="12.75">
      <c r="H5157" s="52"/>
    </row>
    <row r="5158" ht="12.75">
      <c r="H5158" s="52"/>
    </row>
    <row r="5159" ht="12.75">
      <c r="H5159" s="52"/>
    </row>
    <row r="5160" ht="12.75">
      <c r="H5160" s="52"/>
    </row>
    <row r="5161" ht="12.75">
      <c r="H5161" s="52"/>
    </row>
    <row r="5162" ht="12.75">
      <c r="H5162" s="52"/>
    </row>
    <row r="5163" ht="12.75">
      <c r="H5163" s="52"/>
    </row>
    <row r="5164" ht="12.75">
      <c r="H5164" s="52"/>
    </row>
    <row r="5165" ht="12.75">
      <c r="H5165" s="52"/>
    </row>
    <row r="5166" ht="12.75">
      <c r="H5166" s="52"/>
    </row>
    <row r="5167" ht="12.75">
      <c r="H5167" s="52"/>
    </row>
    <row r="5168" ht="12.75">
      <c r="H5168" s="52"/>
    </row>
    <row r="5169" ht="12.75">
      <c r="H5169" s="52"/>
    </row>
    <row r="5170" ht="12.75">
      <c r="H5170" s="52"/>
    </row>
    <row r="5171" ht="12.75">
      <c r="H5171" s="52"/>
    </row>
    <row r="5172" ht="12.75">
      <c r="H5172" s="52"/>
    </row>
    <row r="5173" ht="12.75">
      <c r="H5173" s="52"/>
    </row>
    <row r="5174" ht="12.75">
      <c r="H5174" s="52"/>
    </row>
    <row r="5175" ht="12.75">
      <c r="H5175" s="52"/>
    </row>
    <row r="5176" ht="12.75">
      <c r="H5176" s="52"/>
    </row>
    <row r="5177" ht="12.75">
      <c r="H5177" s="52"/>
    </row>
    <row r="5178" ht="12.75">
      <c r="H5178" s="52"/>
    </row>
    <row r="5179" ht="12.75">
      <c r="H5179" s="52"/>
    </row>
    <row r="5180" ht="12.75">
      <c r="H5180" s="52"/>
    </row>
    <row r="5181" ht="12.75">
      <c r="H5181" s="52"/>
    </row>
    <row r="5182" ht="12.75">
      <c r="H5182" s="52"/>
    </row>
    <row r="5183" ht="12.75">
      <c r="H5183" s="52"/>
    </row>
    <row r="5184" ht="12.75">
      <c r="H5184" s="52"/>
    </row>
    <row r="5185" ht="12.75">
      <c r="H5185" s="52"/>
    </row>
    <row r="5186" ht="12.75">
      <c r="H5186" s="52"/>
    </row>
    <row r="5187" ht="12.75">
      <c r="H5187" s="52"/>
    </row>
    <row r="5188" ht="12.75">
      <c r="H5188" s="52"/>
    </row>
    <row r="5189" ht="12.75">
      <c r="H5189" s="52"/>
    </row>
    <row r="5190" ht="12.75">
      <c r="H5190" s="52"/>
    </row>
    <row r="5191" ht="12.75">
      <c r="H5191" s="52"/>
    </row>
    <row r="5192" ht="12.75">
      <c r="H5192" s="52"/>
    </row>
    <row r="5193" ht="12.75">
      <c r="H5193" s="52"/>
    </row>
    <row r="5194" ht="12.75">
      <c r="H5194" s="52"/>
    </row>
    <row r="5195" ht="12.75">
      <c r="H5195" s="52"/>
    </row>
    <row r="5196" ht="12.75">
      <c r="H5196" s="52"/>
    </row>
    <row r="5197" ht="12.75">
      <c r="H5197" s="52"/>
    </row>
    <row r="5198" ht="12.75">
      <c r="H5198" s="52"/>
    </row>
    <row r="5199" ht="12.75">
      <c r="H5199" s="52"/>
    </row>
    <row r="5200" ht="12.75">
      <c r="H5200" s="52"/>
    </row>
    <row r="5201" ht="12.75">
      <c r="H5201" s="52"/>
    </row>
    <row r="5202" ht="12.75">
      <c r="H5202" s="52"/>
    </row>
    <row r="5203" ht="12.75">
      <c r="H5203" s="52"/>
    </row>
    <row r="5204" ht="12.75">
      <c r="H5204" s="52"/>
    </row>
    <row r="5205" ht="12.75">
      <c r="H5205" s="52"/>
    </row>
    <row r="5206" ht="12.75">
      <c r="H5206" s="52"/>
    </row>
    <row r="5207" ht="12.75">
      <c r="H5207" s="52"/>
    </row>
    <row r="5208" ht="12.75">
      <c r="H5208" s="52"/>
    </row>
    <row r="5209" ht="12.75">
      <c r="H5209" s="52"/>
    </row>
    <row r="5210" ht="12.75">
      <c r="H5210" s="52"/>
    </row>
    <row r="5211" ht="12.75">
      <c r="H5211" s="52"/>
    </row>
    <row r="5212" ht="12.75">
      <c r="H5212" s="52"/>
    </row>
    <row r="5213" ht="12.75">
      <c r="H5213" s="52"/>
    </row>
    <row r="5214" ht="12.75">
      <c r="H5214" s="52"/>
    </row>
    <row r="5215" ht="12.75">
      <c r="H5215" s="52"/>
    </row>
    <row r="5216" ht="12.75">
      <c r="H5216" s="52"/>
    </row>
    <row r="5217" ht="12.75">
      <c r="H5217" s="52"/>
    </row>
    <row r="5218" ht="12.75">
      <c r="H5218" s="52"/>
    </row>
    <row r="5219" ht="12.75">
      <c r="H5219" s="52"/>
    </row>
    <row r="5220" ht="12.75">
      <c r="H5220" s="52"/>
    </row>
    <row r="5221" ht="12.75">
      <c r="H5221" s="52"/>
    </row>
    <row r="5222" ht="12.75">
      <c r="H5222" s="52"/>
    </row>
    <row r="5223" ht="12.75">
      <c r="H5223" s="52"/>
    </row>
    <row r="5224" ht="12.75">
      <c r="H5224" s="52"/>
    </row>
    <row r="5225" ht="12.75">
      <c r="H5225" s="52"/>
    </row>
    <row r="5226" ht="12.75">
      <c r="H5226" s="52"/>
    </row>
    <row r="5227" ht="12.75">
      <c r="H5227" s="52"/>
    </row>
    <row r="5228" ht="12.75">
      <c r="H5228" s="52"/>
    </row>
    <row r="5229" ht="12.75">
      <c r="H5229" s="52"/>
    </row>
    <row r="5230" ht="12.75">
      <c r="H5230" s="52"/>
    </row>
    <row r="5231" ht="12.75">
      <c r="H5231" s="52"/>
    </row>
    <row r="5232" ht="12.75">
      <c r="H5232" s="52"/>
    </row>
    <row r="5233" ht="12.75">
      <c r="H5233" s="52"/>
    </row>
    <row r="5234" ht="12.75">
      <c r="H5234" s="52"/>
    </row>
    <row r="5235" ht="12.75">
      <c r="H5235" s="52"/>
    </row>
    <row r="5236" ht="12.75">
      <c r="H5236" s="52"/>
    </row>
    <row r="5237" ht="12.75">
      <c r="H5237" s="52"/>
    </row>
    <row r="5238" ht="12.75">
      <c r="H5238" s="52"/>
    </row>
    <row r="5239" ht="12.75">
      <c r="H5239" s="52"/>
    </row>
    <row r="5240" ht="12.75">
      <c r="H5240" s="52"/>
    </row>
    <row r="5241" ht="12.75">
      <c r="H5241" s="52"/>
    </row>
    <row r="5242" ht="12.75">
      <c r="H5242" s="52"/>
    </row>
    <row r="5243" ht="12.75">
      <c r="H5243" s="52"/>
    </row>
    <row r="5244" ht="12.75">
      <c r="H5244" s="52"/>
    </row>
    <row r="5245" ht="12.75">
      <c r="H5245" s="52"/>
    </row>
    <row r="5246" ht="12.75">
      <c r="H5246" s="52"/>
    </row>
    <row r="5247" ht="12.75">
      <c r="H5247" s="52"/>
    </row>
    <row r="5248" ht="12.75">
      <c r="H5248" s="52"/>
    </row>
    <row r="5249" ht="12.75">
      <c r="H5249" s="52"/>
    </row>
    <row r="5250" ht="12.75">
      <c r="H5250" s="52"/>
    </row>
    <row r="5251" ht="12.75">
      <c r="H5251" s="52"/>
    </row>
    <row r="5252" ht="12.75">
      <c r="H5252" s="52"/>
    </row>
    <row r="5253" ht="12.75">
      <c r="H5253" s="52"/>
    </row>
    <row r="5254" ht="12.75">
      <c r="H5254" s="52"/>
    </row>
    <row r="5255" ht="12.75">
      <c r="H5255" s="52"/>
    </row>
    <row r="5256" ht="12.75">
      <c r="H5256" s="52"/>
    </row>
    <row r="5257" ht="12.75">
      <c r="H5257" s="52"/>
    </row>
    <row r="5258" ht="12.75">
      <c r="H5258" s="52"/>
    </row>
    <row r="5259" ht="12.75">
      <c r="H5259" s="52"/>
    </row>
    <row r="5260" ht="12.75">
      <c r="H5260" s="52"/>
    </row>
    <row r="5261" ht="12.75">
      <c r="H5261" s="52"/>
    </row>
    <row r="5262" ht="12.75">
      <c r="H5262" s="52"/>
    </row>
    <row r="5263" ht="12.75">
      <c r="H5263" s="52"/>
    </row>
    <row r="5264" ht="12.75">
      <c r="H5264" s="52"/>
    </row>
    <row r="5265" ht="12.75">
      <c r="H5265" s="52"/>
    </row>
    <row r="5266" ht="12.75">
      <c r="H5266" s="52"/>
    </row>
    <row r="5267" ht="12.75">
      <c r="H5267" s="52"/>
    </row>
    <row r="5268" ht="12.75">
      <c r="H5268" s="52"/>
    </row>
    <row r="5269" ht="12.75">
      <c r="H5269" s="52"/>
    </row>
    <row r="5270" ht="12.75">
      <c r="H5270" s="52"/>
    </row>
    <row r="5271" ht="12.75">
      <c r="H5271" s="52"/>
    </row>
    <row r="5272" ht="12.75">
      <c r="H5272" s="52"/>
    </row>
    <row r="5273" ht="12.75">
      <c r="H5273" s="52"/>
    </row>
    <row r="5274" ht="12.75">
      <c r="H5274" s="52"/>
    </row>
    <row r="5275" ht="12.75">
      <c r="H5275" s="52"/>
    </row>
    <row r="5276" ht="12.75">
      <c r="H5276" s="52"/>
    </row>
    <row r="5277" ht="12.75">
      <c r="H5277" s="52"/>
    </row>
    <row r="5278" ht="12.75">
      <c r="H5278" s="52"/>
    </row>
    <row r="5279" ht="12.75">
      <c r="H5279" s="52"/>
    </row>
    <row r="5280" ht="12.75">
      <c r="H5280" s="52"/>
    </row>
    <row r="5281" ht="12.75">
      <c r="H5281" s="52"/>
    </row>
    <row r="5282" ht="12.75">
      <c r="H5282" s="52"/>
    </row>
    <row r="5283" ht="12.75">
      <c r="H5283" s="52"/>
    </row>
    <row r="5284" ht="12.75">
      <c r="H5284" s="52"/>
    </row>
    <row r="5285" ht="12.75">
      <c r="H5285" s="52"/>
    </row>
    <row r="5286" ht="12.75">
      <c r="H5286" s="52"/>
    </row>
    <row r="5287" ht="12.75">
      <c r="H5287" s="52"/>
    </row>
    <row r="5288" ht="12.75">
      <c r="H5288" s="52"/>
    </row>
    <row r="5289" ht="12.75">
      <c r="H5289" s="52"/>
    </row>
    <row r="5290" ht="12.75">
      <c r="H5290" s="52"/>
    </row>
    <row r="5291" ht="12.75">
      <c r="H5291" s="52"/>
    </row>
    <row r="5292" ht="12.75">
      <c r="H5292" s="52"/>
    </row>
    <row r="5293" ht="12.75">
      <c r="H5293" s="52"/>
    </row>
    <row r="5294" ht="12.75">
      <c r="H5294" s="52"/>
    </row>
    <row r="5295" ht="12.75">
      <c r="H5295" s="52"/>
    </row>
    <row r="5296" ht="12.75">
      <c r="H5296" s="52"/>
    </row>
    <row r="5297" ht="12.75">
      <c r="H5297" s="52"/>
    </row>
    <row r="5298" ht="12.75">
      <c r="H5298" s="52"/>
    </row>
    <row r="5299" ht="12.75">
      <c r="H5299" s="52"/>
    </row>
    <row r="5300" ht="12.75">
      <c r="H5300" s="52"/>
    </row>
    <row r="5301" ht="12.75">
      <c r="H5301" s="52"/>
    </row>
    <row r="5302" ht="12.75">
      <c r="H5302" s="52"/>
    </row>
    <row r="5303" ht="12.75">
      <c r="H5303" s="52"/>
    </row>
    <row r="5304" ht="12.75">
      <c r="H5304" s="52"/>
    </row>
    <row r="5305" ht="12.75">
      <c r="H5305" s="52"/>
    </row>
    <row r="5306" ht="12.75">
      <c r="H5306" s="52"/>
    </row>
    <row r="5307" ht="12.75">
      <c r="H5307" s="52"/>
    </row>
    <row r="5308" ht="12.75">
      <c r="H5308" s="52"/>
    </row>
    <row r="5309" ht="12.75">
      <c r="H5309" s="52"/>
    </row>
    <row r="5310" ht="12.75">
      <c r="H5310" s="52"/>
    </row>
    <row r="5311" ht="12.75">
      <c r="H5311" s="52"/>
    </row>
    <row r="5312" ht="12.75">
      <c r="H5312" s="52"/>
    </row>
    <row r="5313" ht="12.75">
      <c r="H5313" s="52"/>
    </row>
    <row r="5314" ht="12.75">
      <c r="H5314" s="52"/>
    </row>
    <row r="5315" ht="12.75">
      <c r="H5315" s="52"/>
    </row>
    <row r="5316" ht="12.75">
      <c r="H5316" s="52"/>
    </row>
    <row r="5317" ht="12.75">
      <c r="H5317" s="52"/>
    </row>
    <row r="5318" ht="12.75">
      <c r="H5318" s="52"/>
    </row>
    <row r="5319" ht="12.75">
      <c r="H5319" s="52"/>
    </row>
    <row r="5320" ht="12.75">
      <c r="H5320" s="52"/>
    </row>
    <row r="5321" ht="12.75">
      <c r="H5321" s="52"/>
    </row>
    <row r="5322" ht="12.75">
      <c r="H5322" s="52"/>
    </row>
    <row r="5323" ht="12.75">
      <c r="H5323" s="52"/>
    </row>
    <row r="5324" ht="12.75">
      <c r="H5324" s="52"/>
    </row>
    <row r="5325" ht="12.75">
      <c r="H5325" s="52"/>
    </row>
    <row r="5326" ht="12.75">
      <c r="H5326" s="52"/>
    </row>
    <row r="5327" ht="12.75">
      <c r="H5327" s="52"/>
    </row>
    <row r="5328" ht="12.75">
      <c r="H5328" s="52"/>
    </row>
    <row r="5329" ht="12.75">
      <c r="H5329" s="52"/>
    </row>
    <row r="5330" ht="12.75">
      <c r="H5330" s="52"/>
    </row>
    <row r="5331" ht="12.75">
      <c r="H5331" s="52"/>
    </row>
    <row r="5332" ht="12.75">
      <c r="H5332" s="52"/>
    </row>
    <row r="5333" ht="12.75">
      <c r="H5333" s="52"/>
    </row>
    <row r="5334" ht="12.75">
      <c r="H5334" s="52"/>
    </row>
    <row r="5335" ht="12.75">
      <c r="H5335" s="52"/>
    </row>
    <row r="5336" ht="12.75">
      <c r="H5336" s="52"/>
    </row>
    <row r="5337" ht="12.75">
      <c r="H5337" s="52"/>
    </row>
    <row r="5338" ht="12.75">
      <c r="H5338" s="52"/>
    </row>
    <row r="5339" ht="12.75">
      <c r="H5339" s="52"/>
    </row>
    <row r="5340" ht="12.75">
      <c r="H5340" s="52"/>
    </row>
    <row r="5341" ht="12.75">
      <c r="H5341" s="52"/>
    </row>
    <row r="5342" ht="12.75">
      <c r="H5342" s="52"/>
    </row>
    <row r="5343" ht="12.75">
      <c r="H5343" s="52"/>
    </row>
    <row r="5344" ht="12.75">
      <c r="H5344" s="52"/>
    </row>
    <row r="5345" ht="12.75">
      <c r="H5345" s="52"/>
    </row>
    <row r="5346" ht="12.75">
      <c r="H5346" s="52"/>
    </row>
    <row r="5347" ht="12.75">
      <c r="H5347" s="52"/>
    </row>
    <row r="5348" ht="12.75">
      <c r="H5348" s="52"/>
    </row>
    <row r="5349" ht="12.75">
      <c r="H5349" s="52"/>
    </row>
    <row r="5350" ht="12.75">
      <c r="H5350" s="52"/>
    </row>
    <row r="5351" ht="12.75">
      <c r="H5351" s="52"/>
    </row>
    <row r="5352" ht="12.75">
      <c r="H5352" s="52"/>
    </row>
    <row r="5353" ht="12.75">
      <c r="H5353" s="52"/>
    </row>
    <row r="5354" ht="12.75">
      <c r="H5354" s="52"/>
    </row>
    <row r="5355" ht="12.75">
      <c r="H5355" s="52"/>
    </row>
    <row r="5356" ht="12.75">
      <c r="H5356" s="52"/>
    </row>
    <row r="5357" ht="12.75">
      <c r="H5357" s="52"/>
    </row>
    <row r="5358" ht="12.75">
      <c r="H5358" s="52"/>
    </row>
    <row r="5359" ht="12.75">
      <c r="H5359" s="52"/>
    </row>
    <row r="5360" ht="12.75">
      <c r="H5360" s="52"/>
    </row>
    <row r="5361" ht="12.75">
      <c r="H5361" s="52"/>
    </row>
    <row r="5362" ht="12.75">
      <c r="H5362" s="52"/>
    </row>
    <row r="5363" ht="12.75">
      <c r="H5363" s="52"/>
    </row>
    <row r="5364" ht="12.75">
      <c r="H5364" s="52"/>
    </row>
    <row r="5365" ht="12.75">
      <c r="H5365" s="52"/>
    </row>
    <row r="5366" ht="12.75">
      <c r="H5366" s="52"/>
    </row>
    <row r="5367" ht="12.75">
      <c r="H5367" s="52"/>
    </row>
    <row r="5368" ht="12.75">
      <c r="H5368" s="52"/>
    </row>
    <row r="5369" ht="12.75">
      <c r="H5369" s="52"/>
    </row>
    <row r="5370" ht="12.75">
      <c r="H5370" s="52"/>
    </row>
    <row r="5371" ht="12.75">
      <c r="H5371" s="52"/>
    </row>
    <row r="5372" ht="12.75">
      <c r="H5372" s="52"/>
    </row>
    <row r="5373" ht="12.75">
      <c r="H5373" s="52"/>
    </row>
    <row r="5374" ht="12.75">
      <c r="H5374" s="52"/>
    </row>
    <row r="5375" ht="12.75">
      <c r="H5375" s="52"/>
    </row>
    <row r="5376" ht="12.75">
      <c r="H5376" s="52"/>
    </row>
    <row r="5377" ht="12.75">
      <c r="H5377" s="52"/>
    </row>
    <row r="5378" ht="12.75">
      <c r="H5378" s="52"/>
    </row>
    <row r="5379" ht="12.75">
      <c r="H5379" s="52"/>
    </row>
    <row r="5380" ht="12.75">
      <c r="H5380" s="52"/>
    </row>
    <row r="5381" ht="12.75">
      <c r="H5381" s="52"/>
    </row>
    <row r="5382" ht="12.75">
      <c r="H5382" s="52"/>
    </row>
    <row r="5383" ht="12.75">
      <c r="H5383" s="52"/>
    </row>
    <row r="5384" ht="12.75">
      <c r="H5384" s="52"/>
    </row>
    <row r="5385" ht="12.75">
      <c r="H5385" s="52"/>
    </row>
    <row r="5386" ht="12.75">
      <c r="H5386" s="52"/>
    </row>
    <row r="5387" ht="12.75">
      <c r="H5387" s="52"/>
    </row>
    <row r="5388" ht="12.75">
      <c r="H5388" s="52"/>
    </row>
    <row r="5389" ht="12.75">
      <c r="H5389" s="52"/>
    </row>
    <row r="5390" ht="12.75">
      <c r="H5390" s="52"/>
    </row>
    <row r="5391" ht="12.75">
      <c r="H5391" s="52"/>
    </row>
    <row r="5392" ht="12.75">
      <c r="H5392" s="52"/>
    </row>
    <row r="5393" ht="12.75">
      <c r="H5393" s="52"/>
    </row>
    <row r="5394" ht="12.75">
      <c r="H5394" s="52"/>
    </row>
    <row r="5395" ht="12.75">
      <c r="H5395" s="52"/>
    </row>
    <row r="5396" ht="12.75">
      <c r="H5396" s="52"/>
    </row>
    <row r="5397" ht="12.75">
      <c r="H5397" s="52"/>
    </row>
    <row r="5398" ht="12.75">
      <c r="H5398" s="52"/>
    </row>
    <row r="5399" ht="12.75">
      <c r="H5399" s="52"/>
    </row>
    <row r="5400" ht="12.75">
      <c r="H5400" s="52"/>
    </row>
    <row r="5401" ht="12.75">
      <c r="H5401" s="52"/>
    </row>
    <row r="5402" ht="12.75">
      <c r="H5402" s="52"/>
    </row>
    <row r="5403" ht="12.75">
      <c r="H5403" s="52"/>
    </row>
    <row r="5404" ht="12.75">
      <c r="H5404" s="52"/>
    </row>
    <row r="5405" ht="12.75">
      <c r="H5405" s="52"/>
    </row>
    <row r="5406" ht="12.75">
      <c r="H5406" s="52"/>
    </row>
    <row r="5407" ht="12.75">
      <c r="H5407" s="52"/>
    </row>
    <row r="5408" ht="12.75">
      <c r="H5408" s="52"/>
    </row>
    <row r="5409" ht="12.75">
      <c r="H5409" s="52"/>
    </row>
    <row r="5410" ht="12.75">
      <c r="H5410" s="52"/>
    </row>
    <row r="5411" ht="12.75">
      <c r="H5411" s="52"/>
    </row>
    <row r="5412" ht="12.75">
      <c r="H5412" s="52"/>
    </row>
    <row r="5413" ht="12.75">
      <c r="H5413" s="52"/>
    </row>
    <row r="5414" ht="12.75">
      <c r="H5414" s="52"/>
    </row>
    <row r="5415" ht="12.75">
      <c r="H5415" s="52"/>
    </row>
    <row r="5416" ht="12.75">
      <c r="H5416" s="52"/>
    </row>
    <row r="5417" ht="12.75">
      <c r="H5417" s="52"/>
    </row>
    <row r="5418" ht="12.75">
      <c r="H5418" s="52"/>
    </row>
    <row r="5419" ht="12.75">
      <c r="H5419" s="52"/>
    </row>
    <row r="5420" ht="12.75">
      <c r="H5420" s="52"/>
    </row>
    <row r="5421" ht="12.75">
      <c r="H5421" s="52"/>
    </row>
    <row r="5422" ht="12.75">
      <c r="H5422" s="52"/>
    </row>
    <row r="5423" ht="12.75">
      <c r="H5423" s="52"/>
    </row>
    <row r="5424" ht="12.75">
      <c r="H5424" s="52"/>
    </row>
    <row r="5425" ht="12.75">
      <c r="H5425" s="52"/>
    </row>
    <row r="5426" ht="12.75">
      <c r="H5426" s="52"/>
    </row>
    <row r="5427" ht="12.75">
      <c r="H5427" s="52"/>
    </row>
    <row r="5428" ht="12.75">
      <c r="H5428" s="52"/>
    </row>
    <row r="5429" ht="12.75">
      <c r="H5429" s="52"/>
    </row>
    <row r="5430" ht="12.75">
      <c r="H5430" s="52"/>
    </row>
    <row r="5431" ht="12.75">
      <c r="H5431" s="52"/>
    </row>
    <row r="5432" ht="12.75">
      <c r="H5432" s="52"/>
    </row>
    <row r="5433" ht="12.75">
      <c r="H5433" s="52"/>
    </row>
    <row r="5434" ht="12.75">
      <c r="H5434" s="52"/>
    </row>
    <row r="5435" ht="12.75">
      <c r="H5435" s="52"/>
    </row>
    <row r="5436" ht="12.75">
      <c r="H5436" s="52"/>
    </row>
    <row r="5437" ht="12.75">
      <c r="H5437" s="52"/>
    </row>
    <row r="5438" ht="12.75">
      <c r="H5438" s="52"/>
    </row>
    <row r="5439" ht="12.75">
      <c r="H5439" s="52"/>
    </row>
    <row r="5440" ht="12.75">
      <c r="H5440" s="52"/>
    </row>
    <row r="5441" ht="12.75">
      <c r="H5441" s="52"/>
    </row>
    <row r="5442" ht="12.75">
      <c r="H5442" s="52"/>
    </row>
    <row r="5443" ht="12.75">
      <c r="H5443" s="52"/>
    </row>
    <row r="5444" ht="12.75">
      <c r="H5444" s="52"/>
    </row>
    <row r="5445" ht="12.75">
      <c r="H5445" s="52"/>
    </row>
    <row r="5446" ht="12.75">
      <c r="H5446" s="52"/>
    </row>
    <row r="5447" ht="12.75">
      <c r="H5447" s="52"/>
    </row>
    <row r="5448" ht="12.75">
      <c r="H5448" s="52"/>
    </row>
    <row r="5449" ht="12.75">
      <c r="H5449" s="52"/>
    </row>
    <row r="5450" ht="12.75">
      <c r="H5450" s="52"/>
    </row>
    <row r="5451" ht="12.75">
      <c r="H5451" s="52"/>
    </row>
    <row r="5452" ht="12.75">
      <c r="H5452" s="52"/>
    </row>
    <row r="5453" ht="12.75">
      <c r="H5453" s="52"/>
    </row>
    <row r="5454" ht="12.75">
      <c r="H5454" s="52"/>
    </row>
    <row r="5455" ht="12.75">
      <c r="H5455" s="52"/>
    </row>
    <row r="5456" ht="12.75">
      <c r="H5456" s="52"/>
    </row>
    <row r="5457" ht="12.75">
      <c r="H5457" s="52"/>
    </row>
    <row r="5458" ht="12.75">
      <c r="H5458" s="52"/>
    </row>
    <row r="5459" ht="12.75">
      <c r="H5459" s="52"/>
    </row>
    <row r="5460" ht="12.75">
      <c r="H5460" s="52"/>
    </row>
    <row r="5461" ht="12.75">
      <c r="H5461" s="52"/>
    </row>
    <row r="5462" ht="12.75">
      <c r="H5462" s="52"/>
    </row>
    <row r="5463" ht="12.75">
      <c r="H5463" s="52"/>
    </row>
    <row r="5464" ht="12.75">
      <c r="H5464" s="52"/>
    </row>
    <row r="5465" ht="12.75">
      <c r="H5465" s="52"/>
    </row>
    <row r="5466" ht="12.75">
      <c r="H5466" s="52"/>
    </row>
    <row r="5467" ht="12.75">
      <c r="H5467" s="52"/>
    </row>
    <row r="5468" ht="12.75">
      <c r="H5468" s="52"/>
    </row>
    <row r="5469" ht="12.75">
      <c r="H5469" s="52"/>
    </row>
    <row r="5470" ht="12.75">
      <c r="H5470" s="52"/>
    </row>
    <row r="5471" ht="12.75">
      <c r="H5471" s="52"/>
    </row>
    <row r="5472" ht="12.75">
      <c r="H5472" s="52"/>
    </row>
    <row r="5473" ht="12.75">
      <c r="H5473" s="52"/>
    </row>
    <row r="5474" ht="12.75">
      <c r="H5474" s="52"/>
    </row>
    <row r="5475" ht="12.75">
      <c r="H5475" s="52"/>
    </row>
    <row r="5476" ht="12.75">
      <c r="H5476" s="52"/>
    </row>
    <row r="5477" ht="12.75">
      <c r="H5477" s="52"/>
    </row>
    <row r="5478" ht="12.75">
      <c r="H5478" s="52"/>
    </row>
    <row r="5479" ht="12.75">
      <c r="H5479" s="52"/>
    </row>
    <row r="5480" ht="12.75">
      <c r="H5480" s="52"/>
    </row>
    <row r="5481" ht="12.75">
      <c r="H5481" s="52"/>
    </row>
    <row r="5482" ht="12.75">
      <c r="H5482" s="52"/>
    </row>
    <row r="5483" ht="12.75">
      <c r="H5483" s="52"/>
    </row>
    <row r="5484" ht="12.75">
      <c r="H5484" s="52"/>
    </row>
    <row r="5485" ht="12.75">
      <c r="H5485" s="52"/>
    </row>
    <row r="5486" ht="12.75">
      <c r="H5486" s="52"/>
    </row>
    <row r="5487" ht="12.75">
      <c r="H5487" s="52"/>
    </row>
    <row r="5488" ht="12.75">
      <c r="H5488" s="52"/>
    </row>
    <row r="5489" ht="12.75">
      <c r="H5489" s="52"/>
    </row>
    <row r="5490" ht="12.75">
      <c r="H5490" s="52"/>
    </row>
    <row r="5491" ht="12.75">
      <c r="H5491" s="52"/>
    </row>
    <row r="5492" ht="12.75">
      <c r="H5492" s="52"/>
    </row>
    <row r="5493" ht="12.75">
      <c r="H5493" s="52"/>
    </row>
    <row r="5494" ht="12.75">
      <c r="H5494" s="52"/>
    </row>
    <row r="5495" ht="12.75">
      <c r="H5495" s="52"/>
    </row>
    <row r="5496" ht="12.75">
      <c r="H5496" s="52"/>
    </row>
    <row r="5497" ht="12.75">
      <c r="H5497" s="52"/>
    </row>
    <row r="5498" ht="12.75">
      <c r="H5498" s="52"/>
    </row>
    <row r="5499" ht="12.75">
      <c r="H5499" s="52"/>
    </row>
    <row r="5500" ht="12.75">
      <c r="H5500" s="52"/>
    </row>
    <row r="5501" ht="12.75">
      <c r="H5501" s="52"/>
    </row>
    <row r="5502" ht="12.75">
      <c r="H5502" s="52"/>
    </row>
    <row r="5503" ht="12.75">
      <c r="H5503" s="52"/>
    </row>
    <row r="5504" ht="12.75">
      <c r="H5504" s="52"/>
    </row>
    <row r="5505" ht="12.75">
      <c r="H5505" s="52"/>
    </row>
    <row r="5506" ht="12.75">
      <c r="H5506" s="52"/>
    </row>
    <row r="5507" ht="12.75">
      <c r="H5507" s="52"/>
    </row>
    <row r="5508" ht="12.75">
      <c r="H5508" s="52"/>
    </row>
    <row r="5509" ht="12.75">
      <c r="H5509" s="52"/>
    </row>
    <row r="5510" ht="12.75">
      <c r="H5510" s="52"/>
    </row>
    <row r="5511" ht="12.75">
      <c r="H5511" s="52"/>
    </row>
    <row r="5512" ht="12.75">
      <c r="H5512" s="52"/>
    </row>
    <row r="5513" ht="12.75">
      <c r="H5513" s="52"/>
    </row>
    <row r="5514" ht="12.75">
      <c r="H5514" s="52"/>
    </row>
    <row r="5515" ht="12.75">
      <c r="H5515" s="52"/>
    </row>
    <row r="5516" ht="12.75">
      <c r="H5516" s="52"/>
    </row>
    <row r="5517" ht="12.75">
      <c r="H5517" s="52"/>
    </row>
    <row r="5518" ht="12.75">
      <c r="H5518" s="52"/>
    </row>
    <row r="5519" ht="12.75">
      <c r="H5519" s="52"/>
    </row>
    <row r="5520" ht="12.75">
      <c r="H5520" s="52"/>
    </row>
    <row r="5521" ht="12.75">
      <c r="H5521" s="52"/>
    </row>
    <row r="5522" ht="12.75">
      <c r="H5522" s="52"/>
    </row>
    <row r="5523" ht="12.75">
      <c r="H5523" s="52"/>
    </row>
    <row r="5524" ht="12.75">
      <c r="H5524" s="52"/>
    </row>
    <row r="5525" ht="12.75">
      <c r="H5525" s="52"/>
    </row>
    <row r="5526" ht="12.75">
      <c r="H5526" s="52"/>
    </row>
    <row r="5527" ht="12.75">
      <c r="H5527" s="52"/>
    </row>
    <row r="5528" ht="12.75">
      <c r="H5528" s="52"/>
    </row>
    <row r="5529" ht="12.75">
      <c r="H5529" s="52"/>
    </row>
    <row r="5530" ht="12.75">
      <c r="H5530" s="52"/>
    </row>
    <row r="5531" ht="12.75">
      <c r="H5531" s="52"/>
    </row>
    <row r="5532" ht="12.75">
      <c r="H5532" s="52"/>
    </row>
    <row r="5533" ht="12.75">
      <c r="H5533" s="52"/>
    </row>
    <row r="5534" ht="12.75">
      <c r="H5534" s="52"/>
    </row>
    <row r="5535" ht="12.75">
      <c r="H5535" s="52"/>
    </row>
    <row r="5536" ht="12.75">
      <c r="H5536" s="52"/>
    </row>
    <row r="5537" ht="12.75">
      <c r="H5537" s="52"/>
    </row>
    <row r="5538" ht="12.75">
      <c r="H5538" s="52"/>
    </row>
    <row r="5539" ht="12.75">
      <c r="H5539" s="52"/>
    </row>
    <row r="5540" ht="12.75">
      <c r="H5540" s="52"/>
    </row>
    <row r="5541" ht="12.75">
      <c r="H5541" s="52"/>
    </row>
    <row r="5542" ht="12.75">
      <c r="H5542" s="52"/>
    </row>
    <row r="5543" ht="12.75">
      <c r="H5543" s="52"/>
    </row>
    <row r="5544" ht="12.75">
      <c r="H5544" s="52"/>
    </row>
    <row r="5545" ht="12.75">
      <c r="H5545" s="52"/>
    </row>
    <row r="5546" ht="12.75">
      <c r="H5546" s="52"/>
    </row>
    <row r="5547" ht="12.75">
      <c r="H5547" s="52"/>
    </row>
    <row r="5548" ht="12.75">
      <c r="H5548" s="52"/>
    </row>
    <row r="5549" ht="12.75">
      <c r="H5549" s="52"/>
    </row>
    <row r="5550" ht="12.75">
      <c r="H5550" s="52"/>
    </row>
    <row r="5551" ht="12.75">
      <c r="H5551" s="52"/>
    </row>
    <row r="5552" ht="12.75">
      <c r="H5552" s="52"/>
    </row>
    <row r="5553" ht="12.75">
      <c r="H5553" s="52"/>
    </row>
    <row r="5554" ht="12.75">
      <c r="H5554" s="52"/>
    </row>
    <row r="5555" ht="12.75">
      <c r="H5555" s="52"/>
    </row>
    <row r="5556" ht="12.75">
      <c r="H5556" s="52"/>
    </row>
    <row r="5557" ht="12.75">
      <c r="H5557" s="52"/>
    </row>
    <row r="5558" ht="12.75">
      <c r="H5558" s="52"/>
    </row>
    <row r="5559" ht="12.75">
      <c r="H5559" s="52"/>
    </row>
    <row r="5560" ht="12.75">
      <c r="H5560" s="52"/>
    </row>
    <row r="5561" ht="12.75">
      <c r="H5561" s="52"/>
    </row>
    <row r="5562" ht="12.75">
      <c r="H5562" s="52"/>
    </row>
    <row r="5563" ht="12.75">
      <c r="H5563" s="52"/>
    </row>
    <row r="5564" ht="12.75">
      <c r="H5564" s="52"/>
    </row>
    <row r="5565" ht="12.75">
      <c r="H5565" s="52"/>
    </row>
    <row r="5566" ht="12.75">
      <c r="H5566" s="52"/>
    </row>
    <row r="5567" ht="12.75">
      <c r="H5567" s="52"/>
    </row>
    <row r="5568" ht="12.75">
      <c r="H5568" s="52"/>
    </row>
    <row r="5569" ht="12.75">
      <c r="H5569" s="52"/>
    </row>
    <row r="5570" ht="12.75">
      <c r="H5570" s="52"/>
    </row>
    <row r="5571" ht="12.75">
      <c r="H5571" s="52"/>
    </row>
    <row r="5572" ht="12.75">
      <c r="H5572" s="52"/>
    </row>
    <row r="5573" ht="12.75">
      <c r="H5573" s="52"/>
    </row>
    <row r="5574" ht="12.75">
      <c r="H5574" s="52"/>
    </row>
    <row r="5575" ht="12.75">
      <c r="H5575" s="52"/>
    </row>
    <row r="5576" ht="12.75">
      <c r="H5576" s="52"/>
    </row>
    <row r="5577" ht="12.75">
      <c r="H5577" s="52"/>
    </row>
    <row r="5578" ht="12.75">
      <c r="H5578" s="52"/>
    </row>
    <row r="5579" ht="12.75">
      <c r="H5579" s="52"/>
    </row>
    <row r="5580" ht="12.75">
      <c r="H5580" s="52"/>
    </row>
    <row r="5581" ht="12.75">
      <c r="H5581" s="52"/>
    </row>
    <row r="5582" ht="12.75">
      <c r="H5582" s="52"/>
    </row>
    <row r="5583" ht="12.75">
      <c r="H5583" s="52"/>
    </row>
    <row r="5584" ht="12.75">
      <c r="H5584" s="52"/>
    </row>
    <row r="5585" ht="12.75">
      <c r="H5585" s="52"/>
    </row>
    <row r="5586" ht="12.75">
      <c r="H5586" s="52"/>
    </row>
    <row r="5587" ht="12.75">
      <c r="H5587" s="52"/>
    </row>
    <row r="5588" ht="12.75">
      <c r="H5588" s="52"/>
    </row>
    <row r="5589" ht="12.75">
      <c r="H5589" s="52"/>
    </row>
    <row r="5590" ht="12.75">
      <c r="H5590" s="52"/>
    </row>
    <row r="5591" ht="12.75">
      <c r="H5591" s="52"/>
    </row>
    <row r="5592" ht="12.75">
      <c r="H5592" s="52"/>
    </row>
    <row r="5593" ht="12.75">
      <c r="H5593" s="52"/>
    </row>
    <row r="5594" ht="12.75">
      <c r="H5594" s="52"/>
    </row>
    <row r="5595" ht="12.75">
      <c r="H5595" s="52"/>
    </row>
    <row r="5596" ht="12.75">
      <c r="H5596" s="52"/>
    </row>
    <row r="5597" ht="12.75">
      <c r="H5597" s="52"/>
    </row>
    <row r="5598" ht="12.75">
      <c r="H5598" s="52"/>
    </row>
    <row r="5599" ht="12.75">
      <c r="H5599" s="52"/>
    </row>
    <row r="5600" ht="12.75">
      <c r="H5600" s="52"/>
    </row>
    <row r="5601" ht="12.75">
      <c r="H5601" s="52"/>
    </row>
    <row r="5602" ht="12.75">
      <c r="H5602" s="52"/>
    </row>
    <row r="5603" ht="12.75">
      <c r="H5603" s="52"/>
    </row>
    <row r="5604" ht="12.75">
      <c r="H5604" s="52"/>
    </row>
    <row r="5605" ht="12.75">
      <c r="H5605" s="52"/>
    </row>
    <row r="5606" ht="12.75">
      <c r="H5606" s="52"/>
    </row>
    <row r="5607" ht="12.75">
      <c r="H5607" s="52"/>
    </row>
    <row r="5608" ht="12.75">
      <c r="H5608" s="52"/>
    </row>
    <row r="5609" ht="12.75">
      <c r="H5609" s="52"/>
    </row>
    <row r="5610" ht="12.75">
      <c r="H5610" s="52"/>
    </row>
    <row r="5611" ht="12.75">
      <c r="H5611" s="52"/>
    </row>
    <row r="5612" ht="12.75">
      <c r="H5612" s="52"/>
    </row>
    <row r="5613" ht="12.75">
      <c r="H5613" s="52"/>
    </row>
    <row r="5614" ht="12.75">
      <c r="H5614" s="52"/>
    </row>
    <row r="5615" ht="12.75">
      <c r="H5615" s="52"/>
    </row>
    <row r="5616" ht="12.75">
      <c r="H5616" s="52"/>
    </row>
    <row r="5617" ht="12.75">
      <c r="H5617" s="52"/>
    </row>
    <row r="5618" ht="12.75">
      <c r="H5618" s="52"/>
    </row>
    <row r="5619" ht="12.75">
      <c r="H5619" s="52"/>
    </row>
    <row r="5620" ht="12.75">
      <c r="H5620" s="52"/>
    </row>
    <row r="5621" ht="12.75">
      <c r="H5621" s="52"/>
    </row>
    <row r="5622" ht="12.75">
      <c r="H5622" s="52"/>
    </row>
    <row r="5623" ht="12.75">
      <c r="H5623" s="52"/>
    </row>
    <row r="5624" ht="12.75">
      <c r="H5624" s="52"/>
    </row>
    <row r="5625" ht="12.75">
      <c r="H5625" s="52"/>
    </row>
    <row r="5626" ht="12.75">
      <c r="H5626" s="52"/>
    </row>
    <row r="5627" ht="12.75">
      <c r="H5627" s="52"/>
    </row>
    <row r="5628" ht="12.75">
      <c r="H5628" s="52"/>
    </row>
    <row r="5629" ht="12.75">
      <c r="H5629" s="52"/>
    </row>
    <row r="5630" ht="12.75">
      <c r="H5630" s="52"/>
    </row>
    <row r="5631" ht="12.75">
      <c r="H5631" s="52"/>
    </row>
    <row r="5632" ht="12.75">
      <c r="H5632" s="52"/>
    </row>
    <row r="5633" ht="12.75">
      <c r="H5633" s="52"/>
    </row>
    <row r="5634" ht="12.75">
      <c r="H5634" s="52"/>
    </row>
    <row r="5635" ht="12.75">
      <c r="H5635" s="52"/>
    </row>
    <row r="5636" ht="12.75">
      <c r="H5636" s="52"/>
    </row>
    <row r="5637" ht="12.75">
      <c r="H5637" s="52"/>
    </row>
    <row r="5638" ht="12.75">
      <c r="H5638" s="52"/>
    </row>
    <row r="5639" ht="12.75">
      <c r="H5639" s="52"/>
    </row>
    <row r="5640" ht="12.75">
      <c r="H5640" s="52"/>
    </row>
    <row r="5641" ht="12.75">
      <c r="H5641" s="52"/>
    </row>
    <row r="5642" ht="12.75">
      <c r="H5642" s="52"/>
    </row>
    <row r="5643" ht="12.75">
      <c r="H5643" s="52"/>
    </row>
    <row r="5644" ht="12.75">
      <c r="H5644" s="52"/>
    </row>
    <row r="5645" ht="12.75">
      <c r="H5645" s="52"/>
    </row>
    <row r="5646" ht="12.75">
      <c r="H5646" s="52"/>
    </row>
    <row r="5647" ht="12.75">
      <c r="H5647" s="52"/>
    </row>
    <row r="5648" ht="12.75">
      <c r="H5648" s="52"/>
    </row>
    <row r="5649" ht="12.75">
      <c r="H5649" s="52"/>
    </row>
    <row r="5650" ht="12.75">
      <c r="H5650" s="52"/>
    </row>
    <row r="5651" ht="12.75">
      <c r="H5651" s="52"/>
    </row>
    <row r="5652" ht="12.75">
      <c r="H5652" s="52"/>
    </row>
    <row r="5653" ht="12.75">
      <c r="H5653" s="52"/>
    </row>
    <row r="5654" ht="12.75">
      <c r="H5654" s="52"/>
    </row>
    <row r="5655" ht="12.75">
      <c r="H5655" s="52"/>
    </row>
    <row r="5656" ht="12.75">
      <c r="H5656" s="52"/>
    </row>
    <row r="5657" ht="12.75">
      <c r="H5657" s="52"/>
    </row>
    <row r="5658" ht="12.75">
      <c r="H5658" s="52"/>
    </row>
    <row r="5659" ht="12.75">
      <c r="H5659" s="52"/>
    </row>
    <row r="5660" ht="12.75">
      <c r="H5660" s="52"/>
    </row>
    <row r="5661" ht="12.75">
      <c r="H5661" s="52"/>
    </row>
    <row r="5662" ht="12.75">
      <c r="H5662" s="52"/>
    </row>
    <row r="5663" ht="12.75">
      <c r="H5663" s="52"/>
    </row>
    <row r="5664" ht="12.75">
      <c r="H5664" s="52"/>
    </row>
    <row r="5665" ht="12.75">
      <c r="H5665" s="52"/>
    </row>
    <row r="5666" ht="12.75">
      <c r="H5666" s="52"/>
    </row>
    <row r="5667" ht="12.75">
      <c r="H5667" s="52"/>
    </row>
    <row r="5668" ht="12.75">
      <c r="H5668" s="52"/>
    </row>
    <row r="5669" ht="12.75">
      <c r="H5669" s="52"/>
    </row>
    <row r="5670" ht="12.75">
      <c r="H5670" s="52"/>
    </row>
    <row r="5671" ht="12.75">
      <c r="H5671" s="52"/>
    </row>
    <row r="5672" ht="12.75">
      <c r="H5672" s="52"/>
    </row>
    <row r="5673" ht="12.75">
      <c r="H5673" s="52"/>
    </row>
    <row r="5674" ht="12.75">
      <c r="H5674" s="52"/>
    </row>
    <row r="5675" ht="12.75">
      <c r="H5675" s="52"/>
    </row>
    <row r="5676" ht="12.75">
      <c r="H5676" s="52"/>
    </row>
    <row r="5677" ht="12.75">
      <c r="H5677" s="52"/>
    </row>
    <row r="5678" ht="12.75">
      <c r="H5678" s="52"/>
    </row>
    <row r="5679" ht="12.75">
      <c r="H5679" s="52"/>
    </row>
    <row r="5680" ht="12.75">
      <c r="H5680" s="52"/>
    </row>
    <row r="5681" ht="12.75">
      <c r="H5681" s="52"/>
    </row>
    <row r="5682" ht="12.75">
      <c r="H5682" s="52"/>
    </row>
    <row r="5683" ht="12.75">
      <c r="H5683" s="52"/>
    </row>
    <row r="5684" ht="12.75">
      <c r="H5684" s="52"/>
    </row>
    <row r="5685" ht="12.75">
      <c r="H5685" s="52"/>
    </row>
    <row r="5686" ht="12.75">
      <c r="H5686" s="52"/>
    </row>
    <row r="5687" ht="12.75">
      <c r="H5687" s="52"/>
    </row>
    <row r="5688" ht="12.75">
      <c r="H5688" s="52"/>
    </row>
    <row r="5689" ht="12.75">
      <c r="H5689" s="52"/>
    </row>
    <row r="5690" ht="12.75">
      <c r="H5690" s="52"/>
    </row>
    <row r="5691" ht="12.75">
      <c r="H5691" s="52"/>
    </row>
    <row r="5692" ht="12.75">
      <c r="H5692" s="52"/>
    </row>
    <row r="5693" ht="12.75">
      <c r="H5693" s="52"/>
    </row>
    <row r="5694" ht="12.75">
      <c r="H5694" s="52"/>
    </row>
    <row r="5695" ht="12.75">
      <c r="H5695" s="52"/>
    </row>
    <row r="5696" ht="12.75">
      <c r="H5696" s="52"/>
    </row>
    <row r="5697" ht="12.75">
      <c r="H5697" s="52"/>
    </row>
    <row r="5698" ht="12.75">
      <c r="H5698" s="52"/>
    </row>
    <row r="5699" ht="12.75">
      <c r="H5699" s="52"/>
    </row>
    <row r="5700" ht="12.75">
      <c r="H5700" s="52"/>
    </row>
    <row r="5701" ht="12.75">
      <c r="H5701" s="52"/>
    </row>
    <row r="5702" ht="12.75">
      <c r="H5702" s="52"/>
    </row>
    <row r="5703" ht="12.75">
      <c r="H5703" s="52"/>
    </row>
    <row r="5704" ht="12.75">
      <c r="H5704" s="52"/>
    </row>
    <row r="5705" ht="12.75">
      <c r="H5705" s="52"/>
    </row>
    <row r="5706" ht="12.75">
      <c r="H5706" s="52"/>
    </row>
    <row r="5707" ht="12.75">
      <c r="H5707" s="52"/>
    </row>
    <row r="5708" ht="12.75">
      <c r="H5708" s="52"/>
    </row>
    <row r="5709" ht="12.75">
      <c r="H5709" s="52"/>
    </row>
    <row r="5710" ht="12.75">
      <c r="H5710" s="52"/>
    </row>
    <row r="5711" ht="12.75">
      <c r="H5711" s="52"/>
    </row>
    <row r="5712" ht="12.75">
      <c r="H5712" s="52"/>
    </row>
    <row r="5713" ht="12.75">
      <c r="H5713" s="52"/>
    </row>
    <row r="5714" ht="12.75">
      <c r="H5714" s="52"/>
    </row>
    <row r="5715" ht="12.75">
      <c r="H5715" s="52"/>
    </row>
    <row r="5716" ht="12.75">
      <c r="H5716" s="52"/>
    </row>
    <row r="5717" ht="12.75">
      <c r="H5717" s="52"/>
    </row>
    <row r="5718" ht="12.75">
      <c r="H5718" s="52"/>
    </row>
    <row r="5719" ht="12.75">
      <c r="H5719" s="52"/>
    </row>
    <row r="5720" ht="12.75">
      <c r="H5720" s="52"/>
    </row>
    <row r="5721" ht="12.75">
      <c r="H5721" s="52"/>
    </row>
    <row r="5722" ht="12.75">
      <c r="H5722" s="52"/>
    </row>
    <row r="5723" ht="12.75">
      <c r="H5723" s="52"/>
    </row>
    <row r="5724" ht="12.75">
      <c r="H5724" s="52"/>
    </row>
    <row r="5725" ht="12.75">
      <c r="H5725" s="52"/>
    </row>
    <row r="5726" ht="12.75">
      <c r="H5726" s="52"/>
    </row>
    <row r="5727" ht="12.75">
      <c r="H5727" s="52"/>
    </row>
    <row r="5728" ht="12.75">
      <c r="H5728" s="52"/>
    </row>
    <row r="5729" ht="12.75">
      <c r="H5729" s="52"/>
    </row>
    <row r="5730" ht="12.75">
      <c r="H5730" s="52"/>
    </row>
    <row r="5731" ht="12.75">
      <c r="H5731" s="52"/>
    </row>
    <row r="5732" ht="12.75">
      <c r="H5732" s="52"/>
    </row>
    <row r="5733" ht="12.75">
      <c r="H5733" s="52"/>
    </row>
    <row r="5734" ht="12.75">
      <c r="H5734" s="52"/>
    </row>
    <row r="5735" ht="12.75">
      <c r="H5735" s="52"/>
    </row>
    <row r="5736" ht="12.75">
      <c r="H5736" s="52"/>
    </row>
    <row r="5737" ht="12.75">
      <c r="H5737" s="52"/>
    </row>
    <row r="5738" ht="12.75">
      <c r="H5738" s="52"/>
    </row>
    <row r="5739" ht="12.75">
      <c r="H5739" s="52"/>
    </row>
    <row r="5740" ht="12.75">
      <c r="H5740" s="52"/>
    </row>
    <row r="5741" ht="12.75">
      <c r="H5741" s="52"/>
    </row>
    <row r="5742" ht="12.75">
      <c r="H5742" s="52"/>
    </row>
    <row r="5743" ht="12.75">
      <c r="H5743" s="52"/>
    </row>
    <row r="5744" ht="12.75">
      <c r="H5744" s="52"/>
    </row>
    <row r="5745" ht="12.75">
      <c r="H5745" s="52"/>
    </row>
    <row r="5746" ht="12.75">
      <c r="H5746" s="52"/>
    </row>
    <row r="5747" ht="12.75">
      <c r="H5747" s="52"/>
    </row>
    <row r="5748" ht="12.75">
      <c r="H5748" s="52"/>
    </row>
    <row r="5749" ht="12.75">
      <c r="H5749" s="52"/>
    </row>
    <row r="5750" ht="12.75">
      <c r="H5750" s="52"/>
    </row>
    <row r="5751" ht="12.75">
      <c r="H5751" s="52"/>
    </row>
    <row r="5752" ht="12.75">
      <c r="H5752" s="52"/>
    </row>
    <row r="5753" ht="12.75">
      <c r="H5753" s="52"/>
    </row>
    <row r="5754" ht="12.75">
      <c r="H5754" s="52"/>
    </row>
    <row r="5755" ht="12.75">
      <c r="H5755" s="52"/>
    </row>
    <row r="5756" ht="12.75">
      <c r="H5756" s="52"/>
    </row>
    <row r="5757" ht="12.75">
      <c r="H5757" s="52"/>
    </row>
    <row r="5758" ht="12.75">
      <c r="H5758" s="52"/>
    </row>
    <row r="5759" ht="12.75">
      <c r="H5759" s="52"/>
    </row>
    <row r="5760" ht="12.75">
      <c r="H5760" s="52"/>
    </row>
    <row r="5761" ht="12.75">
      <c r="H5761" s="52"/>
    </row>
    <row r="5762" ht="12.75">
      <c r="H5762" s="52"/>
    </row>
    <row r="5763" ht="12.75">
      <c r="H5763" s="52"/>
    </row>
    <row r="5764" ht="12.75">
      <c r="H5764" s="52"/>
    </row>
    <row r="5765" ht="12.75">
      <c r="H5765" s="52"/>
    </row>
    <row r="5766" ht="12.75">
      <c r="H5766" s="52"/>
    </row>
    <row r="5767" ht="12.75">
      <c r="H5767" s="52"/>
    </row>
    <row r="5768" ht="12.75">
      <c r="H5768" s="52"/>
    </row>
    <row r="5769" ht="12.75">
      <c r="H5769" s="52"/>
    </row>
    <row r="5770" ht="12.75">
      <c r="H5770" s="52"/>
    </row>
    <row r="5771" ht="12.75">
      <c r="H5771" s="52"/>
    </row>
    <row r="5772" ht="12.75">
      <c r="H5772" s="52"/>
    </row>
    <row r="5773" ht="12.75">
      <c r="H5773" s="52"/>
    </row>
    <row r="5774" ht="12.75">
      <c r="H5774" s="52"/>
    </row>
    <row r="5775" ht="12.75">
      <c r="H5775" s="52"/>
    </row>
    <row r="5776" ht="12.75">
      <c r="H5776" s="52"/>
    </row>
    <row r="5777" ht="12.75">
      <c r="H5777" s="52"/>
    </row>
    <row r="5778" ht="12.75">
      <c r="H5778" s="52"/>
    </row>
    <row r="5779" ht="12.75">
      <c r="H5779" s="52"/>
    </row>
    <row r="5780" ht="12.75">
      <c r="H5780" s="52"/>
    </row>
    <row r="5781" ht="12.75">
      <c r="H5781" s="52"/>
    </row>
    <row r="5782" ht="12.75">
      <c r="H5782" s="52"/>
    </row>
    <row r="5783" ht="12.75">
      <c r="H5783" s="52"/>
    </row>
    <row r="5784" ht="12.75">
      <c r="H5784" s="52"/>
    </row>
    <row r="5785" ht="12.75">
      <c r="H5785" s="52"/>
    </row>
    <row r="5786" ht="12.75">
      <c r="H5786" s="52"/>
    </row>
    <row r="5787" ht="12.75">
      <c r="H5787" s="52"/>
    </row>
    <row r="5788" ht="12.75">
      <c r="H5788" s="52"/>
    </row>
    <row r="5789" ht="12.75">
      <c r="H5789" s="52"/>
    </row>
    <row r="5790" ht="12.75">
      <c r="H5790" s="52"/>
    </row>
    <row r="5791" ht="12.75">
      <c r="H5791" s="52"/>
    </row>
    <row r="5792" ht="12.75">
      <c r="H5792" s="52"/>
    </row>
    <row r="5793" ht="12.75">
      <c r="H5793" s="52"/>
    </row>
    <row r="5794" ht="12.75">
      <c r="H5794" s="52"/>
    </row>
    <row r="5795" ht="12.75">
      <c r="H5795" s="52"/>
    </row>
    <row r="5796" ht="12.75">
      <c r="H5796" s="52"/>
    </row>
    <row r="5797" ht="12.75">
      <c r="H5797" s="52"/>
    </row>
    <row r="5798" ht="12.75">
      <c r="H5798" s="52"/>
    </row>
    <row r="5799" ht="12.75">
      <c r="H5799" s="52"/>
    </row>
    <row r="5800" ht="12.75">
      <c r="H5800" s="52"/>
    </row>
    <row r="5801" ht="12.75">
      <c r="H5801" s="52"/>
    </row>
    <row r="5802" ht="12.75">
      <c r="H5802" s="52"/>
    </row>
    <row r="5803" ht="12.75">
      <c r="H5803" s="52"/>
    </row>
    <row r="5804" ht="12.75">
      <c r="H5804" s="52"/>
    </row>
    <row r="5805" ht="12.75">
      <c r="H5805" s="52"/>
    </row>
    <row r="5806" ht="12.75">
      <c r="H5806" s="52"/>
    </row>
    <row r="5807" ht="12.75">
      <c r="H5807" s="52"/>
    </row>
    <row r="5808" ht="12.75">
      <c r="H5808" s="52"/>
    </row>
    <row r="5809" ht="12.75">
      <c r="H5809" s="52"/>
    </row>
    <row r="5810" ht="12.75">
      <c r="H5810" s="52"/>
    </row>
    <row r="5811" ht="12.75">
      <c r="H5811" s="52"/>
    </row>
    <row r="5812" ht="12.75">
      <c r="H5812" s="52"/>
    </row>
    <row r="5813" ht="12.75">
      <c r="H5813" s="52"/>
    </row>
    <row r="5814" ht="12.75">
      <c r="H5814" s="52"/>
    </row>
    <row r="5815" ht="12.75">
      <c r="H5815" s="52"/>
    </row>
    <row r="5816" ht="12.75">
      <c r="H5816" s="52"/>
    </row>
    <row r="5817" ht="12.75">
      <c r="H5817" s="52"/>
    </row>
    <row r="5818" ht="12.75">
      <c r="H5818" s="52"/>
    </row>
    <row r="5819" ht="12.75">
      <c r="H5819" s="52"/>
    </row>
    <row r="5820" ht="12.75">
      <c r="H5820" s="52"/>
    </row>
    <row r="5821" ht="12.75">
      <c r="H5821" s="52"/>
    </row>
    <row r="5822" ht="12.75">
      <c r="H5822" s="52"/>
    </row>
    <row r="5823" ht="12.75">
      <c r="H5823" s="52"/>
    </row>
    <row r="5824" ht="12.75">
      <c r="H5824" s="52"/>
    </row>
    <row r="5825" ht="12.75">
      <c r="H5825" s="52"/>
    </row>
    <row r="5826" ht="12.75">
      <c r="H5826" s="52"/>
    </row>
    <row r="5827" ht="12.75">
      <c r="H5827" s="52"/>
    </row>
    <row r="5828" ht="12.75">
      <c r="H5828" s="52"/>
    </row>
    <row r="5829" ht="12.75">
      <c r="H5829" s="52"/>
    </row>
    <row r="5830" ht="12.75">
      <c r="H5830" s="52"/>
    </row>
    <row r="5831" ht="12.75">
      <c r="H5831" s="52"/>
    </row>
    <row r="5832" ht="12.75">
      <c r="H5832" s="52"/>
    </row>
    <row r="5833" ht="12.75">
      <c r="H5833" s="52"/>
    </row>
    <row r="5834" ht="12.75">
      <c r="H5834" s="52"/>
    </row>
    <row r="5835" ht="12.75">
      <c r="H5835" s="52"/>
    </row>
    <row r="5836" ht="12.75">
      <c r="H5836" s="52"/>
    </row>
    <row r="5837" ht="12.75">
      <c r="H5837" s="52"/>
    </row>
    <row r="5838" ht="12.75">
      <c r="H5838" s="52"/>
    </row>
    <row r="5839" ht="12.75">
      <c r="H5839" s="52"/>
    </row>
    <row r="5840" ht="12.75">
      <c r="H5840" s="52"/>
    </row>
    <row r="5841" ht="12.75">
      <c r="H5841" s="52"/>
    </row>
    <row r="5842" ht="12.75">
      <c r="H5842" s="52"/>
    </row>
    <row r="5843" ht="12.75">
      <c r="H5843" s="52"/>
    </row>
    <row r="5844" ht="12.75">
      <c r="H5844" s="52"/>
    </row>
    <row r="5845" ht="12.75">
      <c r="H5845" s="52"/>
    </row>
    <row r="5846" ht="12.75">
      <c r="H5846" s="52"/>
    </row>
    <row r="5847" ht="12.75">
      <c r="H5847" s="52"/>
    </row>
    <row r="5848" ht="12.75">
      <c r="H5848" s="52"/>
    </row>
    <row r="5849" ht="12.75">
      <c r="H5849" s="52"/>
    </row>
    <row r="5850" ht="12.75">
      <c r="H5850" s="52"/>
    </row>
    <row r="5851" ht="12.75">
      <c r="H5851" s="52"/>
    </row>
    <row r="5852" ht="12.75">
      <c r="H5852" s="52"/>
    </row>
    <row r="5853" ht="12.75">
      <c r="H5853" s="52"/>
    </row>
    <row r="5854" ht="12.75">
      <c r="H5854" s="52"/>
    </row>
    <row r="5855" ht="12.75">
      <c r="H5855" s="52"/>
    </row>
    <row r="5856" ht="12.75">
      <c r="H5856" s="52"/>
    </row>
    <row r="5857" ht="12.75">
      <c r="H5857" s="52"/>
    </row>
    <row r="5858" ht="12.75">
      <c r="H5858" s="52"/>
    </row>
    <row r="5859" ht="12.75">
      <c r="H5859" s="52"/>
    </row>
    <row r="5860" ht="12.75">
      <c r="H5860" s="52"/>
    </row>
    <row r="5861" ht="12.75">
      <c r="H5861" s="52"/>
    </row>
    <row r="5862" ht="12.75">
      <c r="H5862" s="52"/>
    </row>
    <row r="5863" ht="12.75">
      <c r="H5863" s="52"/>
    </row>
    <row r="5864" ht="12.75">
      <c r="H5864" s="52"/>
    </row>
    <row r="5865" ht="12.75">
      <c r="H5865" s="52"/>
    </row>
    <row r="5866" ht="12.75">
      <c r="H5866" s="52"/>
    </row>
    <row r="5867" ht="12.75">
      <c r="H5867" s="52"/>
    </row>
    <row r="5868" ht="12.75">
      <c r="H5868" s="52"/>
    </row>
    <row r="5869" ht="12.75">
      <c r="H5869" s="52"/>
    </row>
    <row r="5870" ht="12.75">
      <c r="H5870" s="52"/>
    </row>
    <row r="5871" ht="12.75">
      <c r="H5871" s="52"/>
    </row>
    <row r="5872" ht="12.75">
      <c r="H5872" s="52"/>
    </row>
    <row r="5873" ht="12.75">
      <c r="H5873" s="52"/>
    </row>
    <row r="5874" ht="12.75">
      <c r="H5874" s="52"/>
    </row>
    <row r="5875" ht="12.75">
      <c r="H5875" s="52"/>
    </row>
    <row r="5876" ht="12.75">
      <c r="H5876" s="52"/>
    </row>
    <row r="5877" ht="12.75">
      <c r="H5877" s="52"/>
    </row>
    <row r="5878" ht="12.75">
      <c r="H5878" s="52"/>
    </row>
    <row r="5879" ht="12.75">
      <c r="H5879" s="52"/>
    </row>
    <row r="5880" ht="12.75">
      <c r="H5880" s="52"/>
    </row>
    <row r="5881" ht="12.75">
      <c r="H5881" s="52"/>
    </row>
    <row r="5882" ht="12.75">
      <c r="H5882" s="52"/>
    </row>
    <row r="5883" ht="12.75">
      <c r="H5883" s="52"/>
    </row>
    <row r="5884" ht="12.75">
      <c r="H5884" s="52"/>
    </row>
    <row r="5885" ht="12.75">
      <c r="H5885" s="52"/>
    </row>
    <row r="5886" ht="12.75">
      <c r="H5886" s="52"/>
    </row>
    <row r="5887" ht="12.75">
      <c r="H5887" s="52"/>
    </row>
    <row r="5888" ht="12.75">
      <c r="H5888" s="52"/>
    </row>
    <row r="5889" ht="12.75">
      <c r="H5889" s="52"/>
    </row>
    <row r="5890" ht="12.75">
      <c r="H5890" s="52"/>
    </row>
    <row r="5891" ht="12.75">
      <c r="H5891" s="52"/>
    </row>
    <row r="5892" ht="12.75">
      <c r="H5892" s="52"/>
    </row>
    <row r="5893" ht="12.75">
      <c r="H5893" s="52"/>
    </row>
    <row r="5894" ht="12.75">
      <c r="H5894" s="52"/>
    </row>
    <row r="5895" ht="12.75">
      <c r="H5895" s="52"/>
    </row>
    <row r="5896" ht="12.75">
      <c r="H5896" s="52"/>
    </row>
    <row r="5897" ht="12.75">
      <c r="H5897" s="52"/>
    </row>
    <row r="5898" ht="12.75">
      <c r="H5898" s="52"/>
    </row>
    <row r="5899" ht="12.75">
      <c r="H5899" s="52"/>
    </row>
    <row r="5900" ht="12.75">
      <c r="H5900" s="52"/>
    </row>
    <row r="5901" ht="12.75">
      <c r="H5901" s="52"/>
    </row>
    <row r="5902" ht="12.75">
      <c r="H5902" s="52"/>
    </row>
    <row r="5903" ht="12.75">
      <c r="H5903" s="52"/>
    </row>
    <row r="5904" ht="12.75">
      <c r="H5904" s="52"/>
    </row>
    <row r="5905" ht="12.75">
      <c r="H5905" s="52"/>
    </row>
    <row r="5906" ht="12.75">
      <c r="H5906" s="52"/>
    </row>
    <row r="5907" ht="12.75">
      <c r="H5907" s="52"/>
    </row>
    <row r="5908" ht="12.75">
      <c r="H5908" s="52"/>
    </row>
    <row r="5909" ht="12.75">
      <c r="H5909" s="52"/>
    </row>
    <row r="5910" ht="12.75">
      <c r="H5910" s="52"/>
    </row>
    <row r="5911" ht="12.75">
      <c r="H5911" s="52"/>
    </row>
    <row r="5912" ht="12.75">
      <c r="H5912" s="52"/>
    </row>
    <row r="5913" ht="12.75">
      <c r="H5913" s="52"/>
    </row>
    <row r="5914" ht="12.75">
      <c r="H5914" s="52"/>
    </row>
    <row r="5915" ht="12.75">
      <c r="H5915" s="52"/>
    </row>
    <row r="5916" ht="12.75">
      <c r="H5916" s="52"/>
    </row>
    <row r="5917" ht="12.75">
      <c r="H5917" s="52"/>
    </row>
    <row r="5918" ht="12.75">
      <c r="H5918" s="52"/>
    </row>
    <row r="5919" ht="12.75">
      <c r="H5919" s="52"/>
    </row>
    <row r="5920" ht="12.75">
      <c r="H5920" s="52"/>
    </row>
    <row r="5921" ht="12.75">
      <c r="H5921" s="52"/>
    </row>
    <row r="5922" ht="12.75">
      <c r="H5922" s="52"/>
    </row>
    <row r="5923" ht="12.75">
      <c r="H5923" s="52"/>
    </row>
    <row r="5924" ht="12.75">
      <c r="H5924" s="52"/>
    </row>
    <row r="5925" ht="12.75">
      <c r="H5925" s="52"/>
    </row>
    <row r="5926" ht="12.75">
      <c r="H5926" s="52"/>
    </row>
    <row r="5927" ht="12.75">
      <c r="H5927" s="52"/>
    </row>
    <row r="5928" ht="12.75">
      <c r="H5928" s="52"/>
    </row>
    <row r="5929" ht="12.75">
      <c r="H5929" s="52"/>
    </row>
    <row r="5930" ht="12.75">
      <c r="H5930" s="52"/>
    </row>
    <row r="5931" ht="12.75">
      <c r="H5931" s="52"/>
    </row>
    <row r="5932" ht="12.75">
      <c r="H5932" s="52"/>
    </row>
    <row r="5933" ht="12.75">
      <c r="H5933" s="52"/>
    </row>
    <row r="5934" ht="12.75">
      <c r="H5934" s="52"/>
    </row>
    <row r="5935" ht="12.75">
      <c r="H5935" s="52"/>
    </row>
    <row r="5936" ht="12.75">
      <c r="H5936" s="52"/>
    </row>
    <row r="5937" ht="12.75">
      <c r="H5937" s="52"/>
    </row>
    <row r="5938" ht="12.75">
      <c r="H5938" s="52"/>
    </row>
    <row r="5939" ht="12.75">
      <c r="H5939" s="52"/>
    </row>
    <row r="5940" ht="12.75">
      <c r="H5940" s="52"/>
    </row>
    <row r="5941" ht="12.75">
      <c r="H5941" s="52"/>
    </row>
    <row r="5942" ht="12.75">
      <c r="H5942" s="52"/>
    </row>
    <row r="5943" ht="12.75">
      <c r="H5943" s="52"/>
    </row>
    <row r="5944" ht="12.75">
      <c r="H5944" s="52"/>
    </row>
    <row r="5945" ht="12.75">
      <c r="H5945" s="52"/>
    </row>
    <row r="5946" ht="12.75">
      <c r="H5946" s="52"/>
    </row>
    <row r="5947" ht="12.75">
      <c r="H5947" s="52"/>
    </row>
    <row r="5948" ht="12.75">
      <c r="H5948" s="52"/>
    </row>
    <row r="5949" ht="12.75">
      <c r="H5949" s="52"/>
    </row>
    <row r="5950" ht="12.75">
      <c r="H5950" s="52"/>
    </row>
    <row r="5951" ht="12.75">
      <c r="H5951" s="52"/>
    </row>
    <row r="5952" ht="12.75">
      <c r="H5952" s="52"/>
    </row>
    <row r="5953" ht="12.75">
      <c r="H5953" s="52"/>
    </row>
    <row r="5954" ht="12.75">
      <c r="H5954" s="52"/>
    </row>
    <row r="5955" ht="12.75">
      <c r="H5955" s="52"/>
    </row>
    <row r="5956" ht="12.75">
      <c r="H5956" s="52"/>
    </row>
    <row r="5957" ht="12.75">
      <c r="H5957" s="52"/>
    </row>
    <row r="5958" ht="12.75">
      <c r="H5958" s="52"/>
    </row>
    <row r="5959" ht="12.75">
      <c r="H5959" s="52"/>
    </row>
    <row r="5960" ht="12.75">
      <c r="H5960" s="52"/>
    </row>
    <row r="5961" ht="12.75">
      <c r="H5961" s="52"/>
    </row>
    <row r="5962" ht="12.75">
      <c r="H5962" s="52"/>
    </row>
    <row r="5963" ht="12.75">
      <c r="H5963" s="52"/>
    </row>
    <row r="5964" ht="12.75">
      <c r="H5964" s="52"/>
    </row>
    <row r="5965" ht="12.75">
      <c r="H5965" s="52"/>
    </row>
    <row r="5966" ht="12.75">
      <c r="H5966" s="52"/>
    </row>
    <row r="5967" ht="12.75">
      <c r="H5967" s="52"/>
    </row>
    <row r="5968" ht="12.75">
      <c r="H5968" s="52"/>
    </row>
    <row r="5969" ht="12.75">
      <c r="H5969" s="52"/>
    </row>
    <row r="5970" ht="12.75">
      <c r="H5970" s="52"/>
    </row>
    <row r="5971" ht="12.75">
      <c r="H5971" s="52"/>
    </row>
    <row r="5972" ht="12.75">
      <c r="H5972" s="52"/>
    </row>
    <row r="5973" ht="12.75">
      <c r="H5973" s="52"/>
    </row>
    <row r="5974" ht="12.75">
      <c r="H5974" s="52"/>
    </row>
    <row r="5975" ht="12.75">
      <c r="H5975" s="52"/>
    </row>
    <row r="5976" ht="12.75">
      <c r="H5976" s="52"/>
    </row>
    <row r="5977" ht="12.75">
      <c r="H5977" s="52"/>
    </row>
    <row r="5978" ht="12.75">
      <c r="H5978" s="52"/>
    </row>
    <row r="5979" ht="12.75">
      <c r="H5979" s="52"/>
    </row>
    <row r="5980" ht="12.75">
      <c r="H5980" s="52"/>
    </row>
    <row r="5981" ht="12.75">
      <c r="H5981" s="52"/>
    </row>
    <row r="5982" ht="12.75">
      <c r="H5982" s="52"/>
    </row>
    <row r="5983" ht="12.75">
      <c r="H5983" s="52"/>
    </row>
    <row r="5984" ht="12.75">
      <c r="H5984" s="52"/>
    </row>
    <row r="5985" ht="12.75">
      <c r="H5985" s="52"/>
    </row>
    <row r="5986" ht="12.75">
      <c r="H5986" s="52"/>
    </row>
    <row r="5987" ht="12.75">
      <c r="H5987" s="52"/>
    </row>
    <row r="5988" ht="12.75">
      <c r="H5988" s="52"/>
    </row>
    <row r="5989" ht="12.75">
      <c r="H5989" s="52"/>
    </row>
    <row r="5990" ht="12.75">
      <c r="H5990" s="52"/>
    </row>
    <row r="5991" ht="12.75">
      <c r="H5991" s="52"/>
    </row>
    <row r="5992" ht="12.75">
      <c r="H5992" s="52"/>
    </row>
    <row r="5993" ht="12.75">
      <c r="H5993" s="52"/>
    </row>
    <row r="5994" ht="12.75">
      <c r="H5994" s="52"/>
    </row>
    <row r="5995" ht="12.75">
      <c r="H5995" s="52"/>
    </row>
    <row r="5996" ht="12.75">
      <c r="H5996" s="52"/>
    </row>
    <row r="5997" ht="12.75">
      <c r="H5997" s="52"/>
    </row>
    <row r="5998" ht="12.75">
      <c r="H5998" s="52"/>
    </row>
    <row r="5999" ht="12.75">
      <c r="H5999" s="52"/>
    </row>
    <row r="6000" ht="12.75">
      <c r="H6000" s="52"/>
    </row>
    <row r="6001" ht="12.75">
      <c r="H6001" s="52"/>
    </row>
    <row r="6002" ht="12.75">
      <c r="H6002" s="52"/>
    </row>
    <row r="6003" ht="12.75">
      <c r="H6003" s="52"/>
    </row>
    <row r="6004" ht="12.75">
      <c r="H6004" s="52"/>
    </row>
    <row r="6005" ht="12.75">
      <c r="H6005" s="52"/>
    </row>
    <row r="6006" ht="12.75">
      <c r="H6006" s="52"/>
    </row>
    <row r="6007" ht="12.75">
      <c r="H6007" s="52"/>
    </row>
    <row r="6008" ht="12.75">
      <c r="H6008" s="52"/>
    </row>
    <row r="6009" ht="12.75">
      <c r="H6009" s="52"/>
    </row>
    <row r="6010" ht="12.75">
      <c r="H6010" s="52"/>
    </row>
    <row r="6011" ht="12.75">
      <c r="H6011" s="52"/>
    </row>
    <row r="6012" ht="12.75">
      <c r="H6012" s="52"/>
    </row>
    <row r="6013" ht="12.75">
      <c r="H6013" s="52"/>
    </row>
    <row r="6014" ht="12.75">
      <c r="H6014" s="52"/>
    </row>
    <row r="6015" ht="12.75">
      <c r="H6015" s="52"/>
    </row>
    <row r="6016" ht="12.75">
      <c r="H6016" s="52"/>
    </row>
    <row r="6017" ht="12.75">
      <c r="H6017" s="52"/>
    </row>
    <row r="6018" ht="12.75">
      <c r="H6018" s="52"/>
    </row>
    <row r="6019" ht="12.75">
      <c r="H6019" s="52"/>
    </row>
    <row r="6020" ht="12.75">
      <c r="H6020" s="52"/>
    </row>
    <row r="6021" ht="12.75">
      <c r="H6021" s="52"/>
    </row>
    <row r="6022" ht="12.75">
      <c r="H6022" s="52"/>
    </row>
    <row r="6023" ht="12.75">
      <c r="H6023" s="52"/>
    </row>
    <row r="6024" ht="12.75">
      <c r="H6024" s="52"/>
    </row>
    <row r="6025" ht="12.75">
      <c r="H6025" s="52"/>
    </row>
    <row r="6026" ht="12.75">
      <c r="H6026" s="52"/>
    </row>
    <row r="6027" ht="12.75">
      <c r="H6027" s="52"/>
    </row>
    <row r="6028" ht="12.75">
      <c r="H6028" s="52"/>
    </row>
    <row r="6029" ht="12.75">
      <c r="H6029" s="52"/>
    </row>
    <row r="6030" ht="12.75">
      <c r="H6030" s="52"/>
    </row>
    <row r="6031" ht="12.75">
      <c r="H6031" s="52"/>
    </row>
    <row r="6032" ht="12.75">
      <c r="H6032" s="52"/>
    </row>
    <row r="6033" ht="12.75">
      <c r="H6033" s="52"/>
    </row>
    <row r="6034" ht="12.75">
      <c r="H6034" s="52"/>
    </row>
    <row r="6035" ht="12.75">
      <c r="H6035" s="52"/>
    </row>
    <row r="6036" ht="12.75">
      <c r="H6036" s="52"/>
    </row>
    <row r="6037" ht="12.75">
      <c r="H6037" s="52"/>
    </row>
    <row r="6038" ht="12.75">
      <c r="H6038" s="52"/>
    </row>
    <row r="6039" ht="12.75">
      <c r="H6039" s="52"/>
    </row>
    <row r="6040" ht="12.75">
      <c r="H6040" s="52"/>
    </row>
    <row r="6041" ht="12.75">
      <c r="H6041" s="52"/>
    </row>
    <row r="6042" ht="12.75">
      <c r="H6042" s="52"/>
    </row>
    <row r="6043" ht="12.75">
      <c r="H6043" s="52"/>
    </row>
    <row r="6044" ht="12.75">
      <c r="H6044" s="52"/>
    </row>
    <row r="6045" ht="12.75">
      <c r="H6045" s="52"/>
    </row>
    <row r="6046" ht="12.75">
      <c r="H6046" s="52"/>
    </row>
    <row r="6047" ht="12.75">
      <c r="H6047" s="52"/>
    </row>
    <row r="6048" ht="12.75">
      <c r="H6048" s="52"/>
    </row>
    <row r="6049" ht="12.75">
      <c r="H6049" s="52"/>
    </row>
    <row r="6050" ht="12.75">
      <c r="H6050" s="52"/>
    </row>
    <row r="6051" ht="12.75">
      <c r="H6051" s="52"/>
    </row>
    <row r="6052" ht="12.75">
      <c r="H6052" s="52"/>
    </row>
    <row r="6053" ht="12.75">
      <c r="H6053" s="52"/>
    </row>
    <row r="6054" ht="12.75">
      <c r="H6054" s="52"/>
    </row>
    <row r="6055" ht="12.75">
      <c r="H6055" s="52"/>
    </row>
    <row r="6056" ht="12.75">
      <c r="H6056" s="52"/>
    </row>
    <row r="6057" ht="12.75">
      <c r="H6057" s="52"/>
    </row>
    <row r="6058" ht="12.75">
      <c r="H6058" s="52"/>
    </row>
    <row r="6059" ht="12.75">
      <c r="H6059" s="52"/>
    </row>
    <row r="6060" ht="12.75">
      <c r="H6060" s="52"/>
    </row>
    <row r="6061" ht="12.75">
      <c r="H6061" s="52"/>
    </row>
    <row r="6062" ht="12.75">
      <c r="H6062" s="52"/>
    </row>
    <row r="6063" ht="12.75">
      <c r="H6063" s="52"/>
    </row>
    <row r="6064" ht="12.75">
      <c r="H6064" s="52"/>
    </row>
    <row r="6065" ht="12.75">
      <c r="H6065" s="52"/>
    </row>
    <row r="6066" ht="12.75">
      <c r="H6066" s="52"/>
    </row>
    <row r="6067" ht="12.75">
      <c r="H6067" s="52"/>
    </row>
    <row r="6068" ht="12.75">
      <c r="H6068" s="52"/>
    </row>
    <row r="6069" ht="12.75">
      <c r="H6069" s="52"/>
    </row>
    <row r="6070" ht="12.75">
      <c r="H6070" s="52"/>
    </row>
    <row r="6071" ht="12.75">
      <c r="H6071" s="52"/>
    </row>
    <row r="6072" ht="12.75">
      <c r="H6072" s="52"/>
    </row>
    <row r="6073" ht="12.75">
      <c r="H6073" s="52"/>
    </row>
    <row r="6074" ht="12.75">
      <c r="H6074" s="52"/>
    </row>
    <row r="6075" ht="12.75">
      <c r="H6075" s="52"/>
    </row>
    <row r="6076" ht="12.75">
      <c r="H6076" s="52"/>
    </row>
    <row r="6077" ht="12.75">
      <c r="H6077" s="52"/>
    </row>
    <row r="6078" ht="12.75">
      <c r="H6078" s="52"/>
    </row>
    <row r="6079" ht="12.75">
      <c r="H6079" s="52"/>
    </row>
    <row r="6080" ht="12.75">
      <c r="H6080" s="52"/>
    </row>
    <row r="6081" ht="12.75">
      <c r="H6081" s="52"/>
    </row>
    <row r="6082" ht="12.75">
      <c r="H6082" s="52"/>
    </row>
    <row r="6083" ht="12.75">
      <c r="H6083" s="52"/>
    </row>
    <row r="6084" ht="12.75">
      <c r="H6084" s="52"/>
    </row>
    <row r="6085" ht="12.75">
      <c r="H6085" s="52"/>
    </row>
    <row r="6086" ht="12.75">
      <c r="H6086" s="52"/>
    </row>
    <row r="6087" ht="12.75">
      <c r="H6087" s="52"/>
    </row>
    <row r="6088" ht="12.75">
      <c r="H6088" s="52"/>
    </row>
    <row r="6089" ht="12.75">
      <c r="H6089" s="52"/>
    </row>
    <row r="6090" ht="12.75">
      <c r="H6090" s="52"/>
    </row>
    <row r="6091" ht="12.75">
      <c r="H6091" s="52"/>
    </row>
    <row r="6092" ht="12.75">
      <c r="H6092" s="52"/>
    </row>
    <row r="6093" ht="12.75">
      <c r="H6093" s="52"/>
    </row>
    <row r="6094" ht="12.75">
      <c r="H6094" s="52"/>
    </row>
    <row r="6095" ht="12.75">
      <c r="H6095" s="52"/>
    </row>
    <row r="6096" ht="12.75">
      <c r="H6096" s="52"/>
    </row>
    <row r="6097" ht="12.75">
      <c r="H6097" s="52"/>
    </row>
    <row r="6098" ht="12.75">
      <c r="H6098" s="52"/>
    </row>
    <row r="6099" ht="12.75">
      <c r="H6099" s="52"/>
    </row>
    <row r="6100" ht="12.75">
      <c r="H6100" s="52"/>
    </row>
    <row r="6101" ht="12.75">
      <c r="H6101" s="52"/>
    </row>
    <row r="6102" ht="12.75">
      <c r="H6102" s="52"/>
    </row>
    <row r="6103" ht="12.75">
      <c r="H6103" s="52"/>
    </row>
    <row r="6104" ht="12.75">
      <c r="H6104" s="52"/>
    </row>
    <row r="6105" ht="12.75">
      <c r="H6105" s="52"/>
    </row>
    <row r="6106" ht="12.75">
      <c r="H6106" s="52"/>
    </row>
    <row r="6107" ht="12.75">
      <c r="H6107" s="52"/>
    </row>
    <row r="6108" ht="12.75">
      <c r="H6108" s="52"/>
    </row>
    <row r="6109" ht="12.75">
      <c r="H6109" s="52"/>
    </row>
    <row r="6110" ht="12.75">
      <c r="H6110" s="52"/>
    </row>
    <row r="6111" ht="12.75">
      <c r="H6111" s="52"/>
    </row>
    <row r="6112" ht="12.75">
      <c r="H6112" s="52"/>
    </row>
    <row r="6113" ht="12.75">
      <c r="H6113" s="52"/>
    </row>
    <row r="6114" ht="12.75">
      <c r="H6114" s="52"/>
    </row>
    <row r="6115" ht="12.75">
      <c r="H6115" s="52"/>
    </row>
    <row r="6116" ht="12.75">
      <c r="H6116" s="52"/>
    </row>
    <row r="6117" ht="12.75">
      <c r="H6117" s="52"/>
    </row>
    <row r="6118" ht="12.75">
      <c r="H6118" s="52"/>
    </row>
    <row r="6119" ht="12.75">
      <c r="H6119" s="52"/>
    </row>
    <row r="6120" ht="12.75">
      <c r="H6120" s="52"/>
    </row>
    <row r="6121" ht="12.75">
      <c r="H6121" s="52"/>
    </row>
    <row r="6122" ht="12.75">
      <c r="H6122" s="52"/>
    </row>
    <row r="6123" ht="12.75">
      <c r="H6123" s="52"/>
    </row>
    <row r="6124" ht="12.75">
      <c r="H6124" s="52"/>
    </row>
    <row r="6125" ht="12.75">
      <c r="H6125" s="52"/>
    </row>
    <row r="6126" ht="12.75">
      <c r="H6126" s="52"/>
    </row>
    <row r="6127" ht="12.75">
      <c r="H6127" s="52"/>
    </row>
    <row r="6128" ht="12.75">
      <c r="H6128" s="52"/>
    </row>
    <row r="6129" ht="12.75">
      <c r="H6129" s="52"/>
    </row>
    <row r="6130" ht="12.75">
      <c r="H6130" s="52"/>
    </row>
    <row r="6131" ht="12.75">
      <c r="H6131" s="52"/>
    </row>
    <row r="6132" ht="12.75">
      <c r="H6132" s="52"/>
    </row>
    <row r="6133" ht="12.75">
      <c r="H6133" s="52"/>
    </row>
    <row r="6134" ht="12.75">
      <c r="H6134" s="52"/>
    </row>
    <row r="6135" ht="12.75">
      <c r="H6135" s="52"/>
    </row>
    <row r="6136" ht="12.75">
      <c r="H6136" s="52"/>
    </row>
    <row r="6137" ht="12.75">
      <c r="H6137" s="52"/>
    </row>
    <row r="6138" ht="12.75">
      <c r="H6138" s="52"/>
    </row>
    <row r="6139" ht="12.75">
      <c r="H6139" s="52"/>
    </row>
    <row r="6140" ht="12.75">
      <c r="H6140" s="52"/>
    </row>
    <row r="6141" ht="12.75">
      <c r="H6141" s="52"/>
    </row>
    <row r="6142" ht="12.75">
      <c r="H6142" s="52"/>
    </row>
    <row r="6143" ht="12.75">
      <c r="H6143" s="52"/>
    </row>
    <row r="6144" ht="12.75">
      <c r="H6144" s="52"/>
    </row>
    <row r="6145" ht="12.75">
      <c r="H6145" s="52"/>
    </row>
    <row r="6146" ht="12.75">
      <c r="H6146" s="52"/>
    </row>
    <row r="6147" ht="12.75">
      <c r="H6147" s="52"/>
    </row>
    <row r="6148" ht="12.75">
      <c r="H6148" s="52"/>
    </row>
    <row r="6149" ht="12.75">
      <c r="H6149" s="52"/>
    </row>
    <row r="6150" ht="12.75">
      <c r="H6150" s="52"/>
    </row>
    <row r="6151" ht="12.75">
      <c r="H6151" s="52"/>
    </row>
    <row r="6152" ht="12.75">
      <c r="H6152" s="52"/>
    </row>
    <row r="6153" ht="12.75">
      <c r="H6153" s="52"/>
    </row>
    <row r="6154" ht="12.75">
      <c r="H6154" s="52"/>
    </row>
    <row r="6155" ht="12.75">
      <c r="H6155" s="52"/>
    </row>
    <row r="6156" ht="12.75">
      <c r="H6156" s="52"/>
    </row>
    <row r="6157" ht="12.75">
      <c r="H6157" s="52"/>
    </row>
    <row r="6158" ht="12.75">
      <c r="H6158" s="52"/>
    </row>
    <row r="6159" ht="12.75">
      <c r="H6159" s="52"/>
    </row>
    <row r="6160" ht="12.75">
      <c r="H6160" s="52"/>
    </row>
    <row r="6161" ht="12.75">
      <c r="H6161" s="52"/>
    </row>
    <row r="6162" ht="12.75">
      <c r="H6162" s="52"/>
    </row>
    <row r="6163" ht="12.75">
      <c r="H6163" s="52"/>
    </row>
    <row r="6164" ht="12.75">
      <c r="H6164" s="52"/>
    </row>
    <row r="6165" ht="12.75">
      <c r="H6165" s="52"/>
    </row>
    <row r="6166" ht="12.75">
      <c r="H6166" s="52"/>
    </row>
    <row r="6167" ht="12.75">
      <c r="H6167" s="52"/>
    </row>
    <row r="6168" ht="12.75">
      <c r="H6168" s="52"/>
    </row>
    <row r="6169" ht="12.75">
      <c r="H6169" s="52"/>
    </row>
    <row r="6170" ht="12.75">
      <c r="H6170" s="52"/>
    </row>
    <row r="6171" ht="12.75">
      <c r="H6171" s="52"/>
    </row>
    <row r="6172" ht="12.75">
      <c r="H6172" s="52"/>
    </row>
    <row r="6173" ht="12.75">
      <c r="H6173" s="52"/>
    </row>
    <row r="6174" ht="12.75">
      <c r="H6174" s="52"/>
    </row>
    <row r="6175" ht="12.75">
      <c r="H6175" s="52"/>
    </row>
    <row r="6176" ht="12.75">
      <c r="H6176" s="52"/>
    </row>
    <row r="6177" ht="12.75">
      <c r="H6177" s="52"/>
    </row>
    <row r="6178" ht="12.75">
      <c r="H6178" s="52"/>
    </row>
    <row r="6179" ht="12.75">
      <c r="H6179" s="52"/>
    </row>
    <row r="6180" ht="12.75">
      <c r="H6180" s="52"/>
    </row>
    <row r="6181" ht="12.75">
      <c r="H6181" s="52"/>
    </row>
    <row r="6182" ht="12.75">
      <c r="H6182" s="52"/>
    </row>
    <row r="6183" ht="12.75">
      <c r="H6183" s="52"/>
    </row>
    <row r="6184" ht="12.75">
      <c r="H6184" s="52"/>
    </row>
    <row r="6185" ht="12.75">
      <c r="H6185" s="52"/>
    </row>
    <row r="6186" ht="12.75">
      <c r="H6186" s="52"/>
    </row>
    <row r="6187" ht="12.75">
      <c r="H6187" s="52"/>
    </row>
    <row r="6188" ht="12.75">
      <c r="H6188" s="52"/>
    </row>
    <row r="6189" ht="12.75">
      <c r="H6189" s="52"/>
    </row>
    <row r="6190" ht="12.75">
      <c r="H6190" s="52"/>
    </row>
    <row r="6191" ht="12.75">
      <c r="H6191" s="52"/>
    </row>
    <row r="6192" ht="12.75">
      <c r="H6192" s="52"/>
    </row>
    <row r="6193" ht="12.75">
      <c r="H6193" s="52"/>
    </row>
    <row r="6194" ht="12.75">
      <c r="H6194" s="52"/>
    </row>
    <row r="6195" ht="12.75">
      <c r="H6195" s="52"/>
    </row>
    <row r="6196" ht="12.75">
      <c r="H6196" s="52"/>
    </row>
    <row r="6197" ht="12.75">
      <c r="H6197" s="52"/>
    </row>
    <row r="6198" ht="12.75">
      <c r="H6198" s="52"/>
    </row>
    <row r="6199" ht="12.75">
      <c r="H6199" s="52"/>
    </row>
    <row r="6200" ht="12.75">
      <c r="H6200" s="52"/>
    </row>
    <row r="6201" ht="12.75">
      <c r="H6201" s="52"/>
    </row>
    <row r="6202" ht="12.75">
      <c r="H6202" s="52"/>
    </row>
    <row r="6203" ht="12.75">
      <c r="H6203" s="52"/>
    </row>
    <row r="6204" ht="12.75">
      <c r="H6204" s="52"/>
    </row>
    <row r="6205" ht="12.75">
      <c r="H6205" s="52"/>
    </row>
    <row r="6206" ht="12.75">
      <c r="H6206" s="52"/>
    </row>
    <row r="6207" ht="12.75">
      <c r="H6207" s="52"/>
    </row>
    <row r="6208" ht="12.75">
      <c r="H6208" s="52"/>
    </row>
    <row r="6209" ht="12.75">
      <c r="H6209" s="52"/>
    </row>
    <row r="6210" ht="12.75">
      <c r="H6210" s="52"/>
    </row>
    <row r="6211" ht="12.75">
      <c r="H6211" s="52"/>
    </row>
    <row r="6212" ht="12.75">
      <c r="H6212" s="52"/>
    </row>
    <row r="6213" ht="12.75">
      <c r="H6213" s="52"/>
    </row>
    <row r="6214" ht="12.75">
      <c r="H6214" s="52"/>
    </row>
    <row r="6215" ht="12.75">
      <c r="H6215" s="52"/>
    </row>
    <row r="6216" ht="12.75">
      <c r="H6216" s="52"/>
    </row>
    <row r="6217" ht="12.75">
      <c r="H6217" s="52"/>
    </row>
    <row r="6218" ht="12.75">
      <c r="H6218" s="52"/>
    </row>
    <row r="6219" ht="12.75">
      <c r="H6219" s="52"/>
    </row>
    <row r="6220" ht="12.75">
      <c r="H6220" s="52"/>
    </row>
    <row r="6221" ht="12.75">
      <c r="H6221" s="52"/>
    </row>
    <row r="6222" ht="12.75">
      <c r="H6222" s="52"/>
    </row>
    <row r="6223" ht="12.75">
      <c r="H6223" s="52"/>
    </row>
    <row r="6224" ht="12.75">
      <c r="H6224" s="52"/>
    </row>
    <row r="6225" ht="12.75">
      <c r="H6225" s="52"/>
    </row>
    <row r="6226" ht="12.75">
      <c r="H6226" s="52"/>
    </row>
    <row r="6227" ht="12.75">
      <c r="H6227" s="52"/>
    </row>
    <row r="6228" ht="12.75">
      <c r="H6228" s="52"/>
    </row>
    <row r="6229" ht="12.75">
      <c r="H6229" s="52"/>
    </row>
    <row r="6230" ht="12.75">
      <c r="H6230" s="52"/>
    </row>
    <row r="6231" ht="12.75">
      <c r="H6231" s="52"/>
    </row>
    <row r="6232" ht="12.75">
      <c r="H6232" s="52"/>
    </row>
    <row r="6233" ht="12.75">
      <c r="H6233" s="52"/>
    </row>
    <row r="6234" ht="12.75">
      <c r="H6234" s="52"/>
    </row>
    <row r="6235" ht="12.75">
      <c r="H6235" s="52"/>
    </row>
    <row r="6236" ht="12.75">
      <c r="H6236" s="52"/>
    </row>
    <row r="6237" ht="12.75">
      <c r="H6237" s="52"/>
    </row>
    <row r="6238" ht="12.75">
      <c r="H6238" s="52"/>
    </row>
    <row r="6239" ht="12.75">
      <c r="H6239" s="52"/>
    </row>
    <row r="6240" ht="12.75">
      <c r="H6240" s="52"/>
    </row>
    <row r="6241" ht="12.75">
      <c r="H6241" s="52"/>
    </row>
    <row r="6242" ht="12.75">
      <c r="H6242" s="52"/>
    </row>
    <row r="6243" ht="12.75">
      <c r="H6243" s="52"/>
    </row>
    <row r="6244" ht="12.75">
      <c r="H6244" s="52"/>
    </row>
    <row r="6245" ht="12.75">
      <c r="H6245" s="52"/>
    </row>
    <row r="6246" ht="12.75">
      <c r="H6246" s="52"/>
    </row>
    <row r="6247" ht="12.75">
      <c r="H6247" s="52"/>
    </row>
    <row r="6248" ht="12.75">
      <c r="H6248" s="52"/>
    </row>
    <row r="6249" ht="12.75">
      <c r="H6249" s="52"/>
    </row>
    <row r="6250" ht="12.75">
      <c r="H6250" s="52"/>
    </row>
    <row r="6251" ht="12.75">
      <c r="H6251" s="52"/>
    </row>
    <row r="6252" ht="12.75">
      <c r="H6252" s="52"/>
    </row>
    <row r="6253" ht="12.75">
      <c r="H6253" s="52"/>
    </row>
    <row r="6254" ht="12.75">
      <c r="H6254" s="52"/>
    </row>
    <row r="6255" ht="12.75">
      <c r="H6255" s="52"/>
    </row>
    <row r="6256" ht="12.75">
      <c r="H6256" s="52"/>
    </row>
    <row r="6257" ht="12.75">
      <c r="H6257" s="52"/>
    </row>
    <row r="6258" ht="12.75">
      <c r="H6258" s="52"/>
    </row>
    <row r="6259" ht="12.75">
      <c r="H6259" s="52"/>
    </row>
    <row r="6260" ht="12.75">
      <c r="H6260" s="52"/>
    </row>
    <row r="6261" ht="12.75">
      <c r="H6261" s="52"/>
    </row>
    <row r="6262" ht="12.75">
      <c r="H6262" s="52"/>
    </row>
    <row r="6263" ht="12.75">
      <c r="H6263" s="52"/>
    </row>
    <row r="6264" ht="12.75">
      <c r="H6264" s="52"/>
    </row>
    <row r="6265" ht="12.75">
      <c r="H6265" s="52"/>
    </row>
    <row r="6266" ht="12.75">
      <c r="H6266" s="52"/>
    </row>
    <row r="6267" ht="12.75">
      <c r="H6267" s="52"/>
    </row>
    <row r="6268" ht="12.75">
      <c r="H6268" s="52"/>
    </row>
    <row r="6269" ht="12.75">
      <c r="H6269" s="52"/>
    </row>
    <row r="6270" ht="12.75">
      <c r="H6270" s="52"/>
    </row>
    <row r="6271" ht="12.75">
      <c r="H6271" s="52"/>
    </row>
    <row r="6272" ht="12.75">
      <c r="H6272" s="52"/>
    </row>
    <row r="6273" ht="12.75">
      <c r="H6273" s="52"/>
    </row>
    <row r="6274" ht="12.75">
      <c r="H6274" s="52"/>
    </row>
    <row r="6275" ht="12.75">
      <c r="H6275" s="52"/>
    </row>
    <row r="6276" ht="12.75">
      <c r="H6276" s="52"/>
    </row>
    <row r="6277" ht="12.75">
      <c r="H6277" s="52"/>
    </row>
    <row r="6278" ht="12.75">
      <c r="H6278" s="52"/>
    </row>
    <row r="6279" ht="12.75">
      <c r="H6279" s="52"/>
    </row>
    <row r="6280" ht="12.75">
      <c r="H6280" s="52"/>
    </row>
    <row r="6281" ht="12.75">
      <c r="H6281" s="52"/>
    </row>
    <row r="6282" ht="12.75">
      <c r="H6282" s="52"/>
    </row>
    <row r="6283" ht="12.75">
      <c r="H6283" s="52"/>
    </row>
    <row r="6284" ht="12.75">
      <c r="H6284" s="52"/>
    </row>
    <row r="6285" ht="12.75">
      <c r="H6285" s="52"/>
    </row>
    <row r="6286" ht="12.75">
      <c r="H6286" s="52"/>
    </row>
    <row r="6287" ht="12.75">
      <c r="H6287" s="52"/>
    </row>
    <row r="6288" ht="12.75">
      <c r="H6288" s="52"/>
    </row>
    <row r="6289" ht="12.75">
      <c r="H6289" s="52"/>
    </row>
    <row r="6290" ht="12.75">
      <c r="H6290" s="52"/>
    </row>
    <row r="6291" ht="12.75">
      <c r="H6291" s="52"/>
    </row>
    <row r="6292" ht="12.75">
      <c r="H6292" s="52"/>
    </row>
    <row r="6293" ht="12.75">
      <c r="H6293" s="52"/>
    </row>
    <row r="6294" ht="12.75">
      <c r="H6294" s="52"/>
    </row>
    <row r="6295" ht="12.75">
      <c r="H6295" s="52"/>
    </row>
    <row r="6296" ht="12.75">
      <c r="H6296" s="52"/>
    </row>
    <row r="6297" ht="12.75">
      <c r="H6297" s="52"/>
    </row>
    <row r="6298" ht="12.75">
      <c r="H6298" s="52"/>
    </row>
    <row r="6299" ht="12.75">
      <c r="H6299" s="52"/>
    </row>
    <row r="6300" ht="12.75">
      <c r="H6300" s="52"/>
    </row>
    <row r="6301" ht="12.75">
      <c r="H6301" s="52"/>
    </row>
    <row r="6302" ht="12.75">
      <c r="H6302" s="52"/>
    </row>
    <row r="6303" ht="12.75">
      <c r="H6303" s="52"/>
    </row>
    <row r="6304" ht="12.75">
      <c r="H6304" s="52"/>
    </row>
    <row r="6305" ht="12.75">
      <c r="H6305" s="52"/>
    </row>
    <row r="6306" ht="12.75">
      <c r="H6306" s="52"/>
    </row>
    <row r="6307" ht="12.75">
      <c r="H6307" s="52"/>
    </row>
    <row r="6308" ht="12.75">
      <c r="H6308" s="52"/>
    </row>
    <row r="6309" ht="12.75">
      <c r="H6309" s="52"/>
    </row>
    <row r="6310" ht="12.75">
      <c r="H6310" s="52"/>
    </row>
    <row r="6311" ht="12.75">
      <c r="H6311" s="52"/>
    </row>
    <row r="6312" ht="12.75">
      <c r="H6312" s="52"/>
    </row>
    <row r="6313" ht="12.75">
      <c r="H6313" s="52"/>
    </row>
    <row r="6314" ht="12.75">
      <c r="H6314" s="52"/>
    </row>
    <row r="6315" ht="12.75">
      <c r="H6315" s="52"/>
    </row>
    <row r="6316" ht="12.75">
      <c r="H6316" s="52"/>
    </row>
    <row r="6317" ht="12.75">
      <c r="H6317" s="52"/>
    </row>
    <row r="6318" ht="12.75">
      <c r="H6318" s="52"/>
    </row>
    <row r="6319" ht="12.75">
      <c r="H6319" s="52"/>
    </row>
    <row r="6320" ht="12.75">
      <c r="H6320" s="52"/>
    </row>
    <row r="6321" ht="12.75">
      <c r="H6321" s="52"/>
    </row>
    <row r="6322" ht="12.75">
      <c r="H6322" s="52"/>
    </row>
    <row r="6323" ht="12.75">
      <c r="H6323" s="52"/>
    </row>
    <row r="6324" ht="12.75">
      <c r="H6324" s="52"/>
    </row>
    <row r="6325" ht="12.75">
      <c r="H6325" s="52"/>
    </row>
    <row r="6326" ht="12.75">
      <c r="H6326" s="52"/>
    </row>
    <row r="6327" ht="12.75">
      <c r="H6327" s="52"/>
    </row>
    <row r="6328" ht="12.75">
      <c r="H6328" s="52"/>
    </row>
    <row r="6329" ht="12.75">
      <c r="H6329" s="52"/>
    </row>
    <row r="6330" ht="12.75">
      <c r="H6330" s="52"/>
    </row>
    <row r="6331" ht="12.75">
      <c r="H6331" s="52"/>
    </row>
    <row r="6332" ht="12.75">
      <c r="H6332" s="52"/>
    </row>
    <row r="6333" ht="12.75">
      <c r="H6333" s="52"/>
    </row>
    <row r="6334" ht="12.75">
      <c r="H6334" s="52"/>
    </row>
    <row r="6335" ht="12.75">
      <c r="H6335" s="52"/>
    </row>
    <row r="6336" ht="12.75">
      <c r="H6336" s="52"/>
    </row>
    <row r="6337" ht="12.75">
      <c r="H6337" s="52"/>
    </row>
    <row r="6338" ht="12.75">
      <c r="H6338" s="52"/>
    </row>
    <row r="6339" ht="12.75">
      <c r="H6339" s="52"/>
    </row>
    <row r="6340" ht="12.75">
      <c r="H6340" s="52"/>
    </row>
    <row r="6341" ht="12.75">
      <c r="H6341" s="52"/>
    </row>
    <row r="6342" ht="12.75">
      <c r="H6342" s="52"/>
    </row>
    <row r="6343" ht="12.75">
      <c r="H6343" s="52"/>
    </row>
    <row r="6344" ht="12.75">
      <c r="H6344" s="52"/>
    </row>
    <row r="6345" ht="12.75">
      <c r="H6345" s="52"/>
    </row>
    <row r="6346" ht="12.75">
      <c r="H6346" s="52"/>
    </row>
    <row r="6347" ht="12.75">
      <c r="H6347" s="52"/>
    </row>
    <row r="6348" ht="12.75">
      <c r="H6348" s="52"/>
    </row>
    <row r="6349" ht="12.75">
      <c r="H6349" s="52"/>
    </row>
    <row r="6350" ht="12.75">
      <c r="H6350" s="52"/>
    </row>
    <row r="6351" ht="12.75">
      <c r="H6351" s="52"/>
    </row>
    <row r="6352" ht="12.75">
      <c r="H6352" s="52"/>
    </row>
    <row r="6353" ht="12.75">
      <c r="H6353" s="52"/>
    </row>
    <row r="6354" ht="12.75">
      <c r="H6354" s="52"/>
    </row>
    <row r="6355" ht="12.75">
      <c r="H6355" s="52"/>
    </row>
    <row r="6356" ht="12.75">
      <c r="H6356" s="52"/>
    </row>
    <row r="6357" ht="12.75">
      <c r="H6357" s="52"/>
    </row>
    <row r="6358" ht="12.75">
      <c r="H6358" s="52"/>
    </row>
    <row r="6359" ht="12.75">
      <c r="H6359" s="52"/>
    </row>
    <row r="6360" ht="12.75">
      <c r="H6360" s="52"/>
    </row>
    <row r="6361" ht="12.75">
      <c r="H6361" s="52"/>
    </row>
    <row r="6362" ht="12.75">
      <c r="H6362" s="52"/>
    </row>
    <row r="6363" ht="12.75">
      <c r="H6363" s="52"/>
    </row>
    <row r="6364" ht="12.75">
      <c r="H6364" s="52"/>
    </row>
    <row r="6365" ht="12.75">
      <c r="H6365" s="52"/>
    </row>
    <row r="6366" ht="12.75">
      <c r="H6366" s="52"/>
    </row>
    <row r="6367" ht="12.75">
      <c r="H6367" s="52"/>
    </row>
    <row r="6368" ht="12.75">
      <c r="H6368" s="52"/>
    </row>
    <row r="6369" ht="12.75">
      <c r="H6369" s="52"/>
    </row>
    <row r="6370" ht="12.75">
      <c r="H6370" s="52"/>
    </row>
    <row r="6371" ht="12.75">
      <c r="H6371" s="52"/>
    </row>
    <row r="6372" ht="12.75">
      <c r="H6372" s="52"/>
    </row>
    <row r="6373" ht="12.75">
      <c r="H6373" s="52"/>
    </row>
    <row r="6374" ht="12.75">
      <c r="H6374" s="52"/>
    </row>
    <row r="6375" ht="12.75">
      <c r="H6375" s="52"/>
    </row>
    <row r="6376" ht="12.75">
      <c r="H6376" s="52"/>
    </row>
    <row r="6377" ht="12.75">
      <c r="H6377" s="52"/>
    </row>
    <row r="6378" ht="12.75">
      <c r="H6378" s="52"/>
    </row>
    <row r="6379" ht="12.75">
      <c r="H6379" s="52"/>
    </row>
    <row r="6380" ht="12.75">
      <c r="H6380" s="52"/>
    </row>
    <row r="6381" ht="12.75">
      <c r="H6381" s="52"/>
    </row>
    <row r="6382" ht="12.75">
      <c r="H6382" s="52"/>
    </row>
    <row r="6383" ht="12.75">
      <c r="H6383" s="52"/>
    </row>
    <row r="6384" ht="12.75">
      <c r="H6384" s="52"/>
    </row>
    <row r="6385" ht="12.75">
      <c r="H6385" s="52"/>
    </row>
    <row r="6386" ht="12.75">
      <c r="H6386" s="52"/>
    </row>
    <row r="6387" ht="12.75">
      <c r="H6387" s="52"/>
    </row>
    <row r="6388" ht="12.75">
      <c r="H6388" s="52"/>
    </row>
    <row r="6389" ht="12.75">
      <c r="H6389" s="52"/>
    </row>
    <row r="6390" ht="12.75">
      <c r="H6390" s="52"/>
    </row>
    <row r="6391" ht="12.75">
      <c r="H6391" s="52"/>
    </row>
    <row r="6392" ht="12.75">
      <c r="H6392" s="52"/>
    </row>
    <row r="6393" ht="12.75">
      <c r="H6393" s="52"/>
    </row>
    <row r="6394" ht="12.75">
      <c r="H6394" s="52"/>
    </row>
    <row r="6395" ht="12.75">
      <c r="H6395" s="52"/>
    </row>
    <row r="6396" ht="12.75">
      <c r="H6396" s="52"/>
    </row>
    <row r="6397" ht="12.75">
      <c r="H6397" s="52"/>
    </row>
    <row r="6398" ht="12.75">
      <c r="H6398" s="52"/>
    </row>
    <row r="6399" ht="12.75">
      <c r="H6399" s="52"/>
    </row>
    <row r="6400" ht="12.75">
      <c r="H6400" s="52"/>
    </row>
    <row r="6401" ht="12.75">
      <c r="H6401" s="52"/>
    </row>
    <row r="6402" ht="12.75">
      <c r="H6402" s="52"/>
    </row>
    <row r="6403" ht="12.75">
      <c r="H6403" s="52"/>
    </row>
    <row r="6404" ht="12.75">
      <c r="H6404" s="52"/>
    </row>
    <row r="6405" ht="12.75">
      <c r="H6405" s="52"/>
    </row>
    <row r="6406" ht="12.75">
      <c r="H6406" s="52"/>
    </row>
    <row r="6407" ht="12.75">
      <c r="H6407" s="52"/>
    </row>
    <row r="6408" ht="12.75">
      <c r="H6408" s="52"/>
    </row>
    <row r="6409" ht="12.75">
      <c r="H6409" s="52"/>
    </row>
    <row r="6410" ht="12.75">
      <c r="H6410" s="52"/>
    </row>
    <row r="6411" ht="12.75">
      <c r="H6411" s="52"/>
    </row>
    <row r="6412" ht="12.75">
      <c r="H6412" s="52"/>
    </row>
    <row r="6413" ht="12.75">
      <c r="H6413" s="52"/>
    </row>
    <row r="6414" ht="12.75">
      <c r="H6414" s="52"/>
    </row>
    <row r="6415" ht="12.75">
      <c r="H6415" s="52"/>
    </row>
    <row r="6416" ht="12.75">
      <c r="H6416" s="52"/>
    </row>
    <row r="6417" ht="12.75">
      <c r="H6417" s="52"/>
    </row>
    <row r="6418" ht="12.75">
      <c r="H6418" s="52"/>
    </row>
    <row r="6419" ht="12.75">
      <c r="H6419" s="52"/>
    </row>
    <row r="6420" ht="12.75">
      <c r="H6420" s="52"/>
    </row>
    <row r="6421" ht="12.75">
      <c r="H6421" s="52"/>
    </row>
    <row r="6422" ht="12.75">
      <c r="H6422" s="52"/>
    </row>
    <row r="6423" ht="12.75">
      <c r="H6423" s="52"/>
    </row>
    <row r="6424" ht="12.75">
      <c r="H6424" s="52"/>
    </row>
    <row r="6425" ht="12.75">
      <c r="H6425" s="52"/>
    </row>
    <row r="6426" ht="12.75">
      <c r="H6426" s="52"/>
    </row>
    <row r="6427" ht="12.75">
      <c r="H6427" s="52"/>
    </row>
    <row r="6428" ht="12.75">
      <c r="H6428" s="52"/>
    </row>
    <row r="6429" ht="12.75">
      <c r="H6429" s="52"/>
    </row>
    <row r="6430" ht="12.75">
      <c r="H6430" s="52"/>
    </row>
    <row r="6431" ht="12.75">
      <c r="H6431" s="52"/>
    </row>
    <row r="6432" ht="12.75">
      <c r="H6432" s="52"/>
    </row>
    <row r="6433" ht="12.75">
      <c r="H6433" s="52"/>
    </row>
    <row r="6434" ht="12.75">
      <c r="H6434" s="52"/>
    </row>
    <row r="6435" ht="12.75">
      <c r="H6435" s="52"/>
    </row>
    <row r="6436" ht="12.75">
      <c r="H6436" s="52"/>
    </row>
    <row r="6437" ht="12.75">
      <c r="H6437" s="52"/>
    </row>
    <row r="6438" ht="12.75">
      <c r="H6438" s="52"/>
    </row>
    <row r="6439" ht="12.75">
      <c r="H6439" s="52"/>
    </row>
    <row r="6440" ht="12.75">
      <c r="H6440" s="52"/>
    </row>
    <row r="6441" ht="12.75">
      <c r="H6441" s="52"/>
    </row>
    <row r="6442" ht="12.75">
      <c r="H6442" s="52"/>
    </row>
    <row r="6443" ht="12.75">
      <c r="H6443" s="52"/>
    </row>
    <row r="6444" ht="12.75">
      <c r="H6444" s="52"/>
    </row>
    <row r="6445" ht="12.75">
      <c r="H6445" s="52"/>
    </row>
    <row r="6446" ht="12.75">
      <c r="H6446" s="52"/>
    </row>
    <row r="6447" ht="12.75">
      <c r="H6447" s="52"/>
    </row>
    <row r="6448" ht="12.75">
      <c r="H6448" s="52"/>
    </row>
    <row r="6449" ht="12.75">
      <c r="H6449" s="52"/>
    </row>
    <row r="6450" ht="12.75">
      <c r="H6450" s="52"/>
    </row>
    <row r="6451" ht="12.75">
      <c r="H6451" s="52"/>
    </row>
    <row r="6452" ht="12.75">
      <c r="H6452" s="52"/>
    </row>
    <row r="6453" ht="12.75">
      <c r="H6453" s="52"/>
    </row>
    <row r="6454" ht="12.75">
      <c r="H6454" s="52"/>
    </row>
    <row r="6455" ht="12.75">
      <c r="H6455" s="52"/>
    </row>
    <row r="6456" ht="12.75">
      <c r="H6456" s="52"/>
    </row>
    <row r="6457" ht="12.75">
      <c r="H6457" s="52"/>
    </row>
    <row r="6458" ht="12.75">
      <c r="H6458" s="52"/>
    </row>
    <row r="6459" ht="12.75">
      <c r="H6459" s="52"/>
    </row>
    <row r="6460" ht="12.75">
      <c r="H6460" s="52"/>
    </row>
    <row r="6461" ht="12.75">
      <c r="H6461" s="52"/>
    </row>
    <row r="6462" ht="12.75">
      <c r="H6462" s="52"/>
    </row>
    <row r="6463" ht="12.75">
      <c r="H6463" s="52"/>
    </row>
    <row r="6464" ht="12.75">
      <c r="H6464" s="52"/>
    </row>
    <row r="6465" ht="12.75">
      <c r="H6465" s="52"/>
    </row>
    <row r="6466" ht="12.75">
      <c r="H6466" s="52"/>
    </row>
    <row r="6467" ht="12.75">
      <c r="H6467" s="52"/>
    </row>
    <row r="6468" ht="12.75">
      <c r="H6468" s="52"/>
    </row>
    <row r="6469" ht="12.75">
      <c r="H6469" s="52"/>
    </row>
    <row r="6470" ht="12.75">
      <c r="H6470" s="52"/>
    </row>
    <row r="6471" ht="12.75">
      <c r="H6471" s="52"/>
    </row>
    <row r="6472" ht="12.75">
      <c r="H6472" s="52"/>
    </row>
    <row r="6473" ht="12.75">
      <c r="H6473" s="52"/>
    </row>
    <row r="6474" ht="12.75">
      <c r="H6474" s="52"/>
    </row>
    <row r="6475" ht="12.75">
      <c r="H6475" s="52"/>
    </row>
    <row r="6476" ht="12.75">
      <c r="H6476" s="52"/>
    </row>
    <row r="6477" ht="12.75">
      <c r="H6477" s="52"/>
    </row>
    <row r="6478" ht="12.75">
      <c r="H6478" s="52"/>
    </row>
    <row r="6479" ht="12.75">
      <c r="H6479" s="52"/>
    </row>
    <row r="6480" ht="12.75">
      <c r="H6480" s="52"/>
    </row>
    <row r="6481" ht="12.75">
      <c r="H6481" s="52"/>
    </row>
    <row r="6482" ht="12.75">
      <c r="H6482" s="52"/>
    </row>
    <row r="6483" ht="12.75">
      <c r="H6483" s="52"/>
    </row>
    <row r="6484" ht="12.75">
      <c r="H6484" s="52"/>
    </row>
    <row r="6485" ht="12.75">
      <c r="H6485" s="52"/>
    </row>
    <row r="6486" ht="12.75">
      <c r="H6486" s="52"/>
    </row>
    <row r="6487" ht="12.75">
      <c r="H6487" s="52"/>
    </row>
    <row r="6488" ht="12.75">
      <c r="H6488" s="52"/>
    </row>
    <row r="6489" ht="12.75">
      <c r="H6489" s="52"/>
    </row>
    <row r="6490" ht="12.75">
      <c r="H6490" s="52"/>
    </row>
    <row r="6491" ht="12.75">
      <c r="H6491" s="52"/>
    </row>
    <row r="6492" ht="12.75">
      <c r="H6492" s="52"/>
    </row>
    <row r="6493" ht="12.75">
      <c r="H6493" s="52"/>
    </row>
    <row r="6494" ht="12.75">
      <c r="H6494" s="52"/>
    </row>
    <row r="6495" ht="12.75">
      <c r="H6495" s="52"/>
    </row>
    <row r="6496" ht="12.75">
      <c r="H6496" s="52"/>
    </row>
    <row r="6497" ht="12.75">
      <c r="H6497" s="52"/>
    </row>
    <row r="6498" ht="12.75">
      <c r="H6498" s="52"/>
    </row>
    <row r="6499" ht="12.75">
      <c r="H6499" s="52"/>
    </row>
    <row r="6500" ht="12.75">
      <c r="H6500" s="52"/>
    </row>
    <row r="6501" ht="12.75">
      <c r="H6501" s="52"/>
    </row>
    <row r="6502" ht="12.75">
      <c r="H6502" s="52"/>
    </row>
    <row r="6503" ht="12.75">
      <c r="H6503" s="52"/>
    </row>
    <row r="6504" ht="12.75">
      <c r="H6504" s="52"/>
    </row>
    <row r="6505" ht="12.75">
      <c r="H6505" s="52"/>
    </row>
    <row r="6506" ht="12.75">
      <c r="H6506" s="52"/>
    </row>
    <row r="6507" ht="12.75">
      <c r="H6507" s="52"/>
    </row>
    <row r="6508" ht="12.75">
      <c r="H6508" s="52"/>
    </row>
    <row r="6509" ht="12.75">
      <c r="H6509" s="52"/>
    </row>
    <row r="6510" ht="12.75">
      <c r="H6510" s="52"/>
    </row>
    <row r="6511" ht="12.75">
      <c r="H6511" s="52"/>
    </row>
    <row r="6512" ht="12.75">
      <c r="H6512" s="52"/>
    </row>
    <row r="6513" ht="12.75">
      <c r="H6513" s="52"/>
    </row>
    <row r="6514" ht="12.75">
      <c r="H6514" s="52"/>
    </row>
    <row r="6515" ht="12.75">
      <c r="H6515" s="52"/>
    </row>
    <row r="6516" ht="12.75">
      <c r="H6516" s="52"/>
    </row>
    <row r="6517" ht="12.75">
      <c r="H6517" s="52"/>
    </row>
    <row r="6518" ht="12.75">
      <c r="H6518" s="52"/>
    </row>
    <row r="6519" ht="12.75">
      <c r="H6519" s="52"/>
    </row>
    <row r="6520" ht="12.75">
      <c r="H6520" s="52"/>
    </row>
    <row r="6521" ht="12.75">
      <c r="H6521" s="52"/>
    </row>
    <row r="6522" ht="12.75">
      <c r="H6522" s="52"/>
    </row>
    <row r="6523" ht="12.75">
      <c r="H6523" s="52"/>
    </row>
    <row r="6524" ht="12.75">
      <c r="H6524" s="52"/>
    </row>
    <row r="6525" ht="12.75">
      <c r="H6525" s="52"/>
    </row>
    <row r="6526" ht="12.75">
      <c r="H6526" s="52"/>
    </row>
    <row r="6527" ht="12.75">
      <c r="H6527" s="52"/>
    </row>
    <row r="6528" ht="12.75">
      <c r="H6528" s="52"/>
    </row>
    <row r="6529" ht="12.75">
      <c r="H6529" s="52"/>
    </row>
    <row r="6530" ht="12.75">
      <c r="H6530" s="52"/>
    </row>
    <row r="6531" ht="12.75">
      <c r="H6531" s="52"/>
    </row>
    <row r="6532" ht="12.75">
      <c r="H6532" s="52"/>
    </row>
    <row r="6533" ht="12.75">
      <c r="H6533" s="52"/>
    </row>
    <row r="6534" ht="12.75">
      <c r="H6534" s="52"/>
    </row>
    <row r="6535" ht="12.75">
      <c r="H6535" s="52"/>
    </row>
    <row r="6536" ht="12.75">
      <c r="H6536" s="52"/>
    </row>
    <row r="6537" ht="12.75">
      <c r="H6537" s="52"/>
    </row>
    <row r="6538" ht="12.75">
      <c r="H6538" s="52"/>
    </row>
    <row r="6539" ht="12.75">
      <c r="H6539" s="52"/>
    </row>
    <row r="6540" ht="12.75">
      <c r="H6540" s="52"/>
    </row>
    <row r="6541" ht="12.75">
      <c r="H6541" s="52"/>
    </row>
    <row r="6542" ht="12.75">
      <c r="H6542" s="52"/>
    </row>
    <row r="6543" ht="12.75">
      <c r="H6543" s="52"/>
    </row>
    <row r="6544" ht="12.75">
      <c r="H6544" s="52"/>
    </row>
    <row r="6545" ht="12.75">
      <c r="H6545" s="52"/>
    </row>
    <row r="6546" ht="12.75">
      <c r="H6546" s="52"/>
    </row>
    <row r="6547" ht="12.75">
      <c r="H6547" s="52"/>
    </row>
    <row r="6548" ht="12.75">
      <c r="H6548" s="52"/>
    </row>
    <row r="6549" ht="12.75">
      <c r="H6549" s="52"/>
    </row>
    <row r="6550" ht="12.75">
      <c r="H6550" s="52"/>
    </row>
    <row r="6551" ht="12.75">
      <c r="H6551" s="52"/>
    </row>
    <row r="6552" ht="12.75">
      <c r="H6552" s="52"/>
    </row>
    <row r="6553" ht="12.75">
      <c r="H6553" s="52"/>
    </row>
    <row r="6554" ht="12.75">
      <c r="H6554" s="52"/>
    </row>
    <row r="6555" ht="12.75">
      <c r="H6555" s="52"/>
    </row>
    <row r="6556" ht="12.75">
      <c r="H6556" s="52"/>
    </row>
    <row r="6557" ht="12.75">
      <c r="H6557" s="52"/>
    </row>
    <row r="6558" ht="12.75">
      <c r="H6558" s="52"/>
    </row>
    <row r="6559" ht="12.75">
      <c r="H6559" s="52"/>
    </row>
    <row r="6560" ht="12.75">
      <c r="H6560" s="52"/>
    </row>
    <row r="6561" ht="12.75">
      <c r="H6561" s="52"/>
    </row>
    <row r="6562" ht="12.75">
      <c r="H6562" s="52"/>
    </row>
    <row r="6563" ht="12.75">
      <c r="H6563" s="52"/>
    </row>
    <row r="6564" ht="12.75">
      <c r="H6564" s="52"/>
    </row>
    <row r="6565" ht="12.75">
      <c r="H6565" s="52"/>
    </row>
    <row r="6566" ht="12.75">
      <c r="H6566" s="52"/>
    </row>
    <row r="6567" ht="12.75">
      <c r="H6567" s="52"/>
    </row>
    <row r="6568" ht="12.75">
      <c r="H6568" s="52"/>
    </row>
    <row r="6569" ht="12.75">
      <c r="H6569" s="52"/>
    </row>
    <row r="6570" ht="12.75">
      <c r="H6570" s="52"/>
    </row>
    <row r="6571" ht="12.75">
      <c r="H6571" s="52"/>
    </row>
    <row r="6572" ht="12.75">
      <c r="H6572" s="52"/>
    </row>
    <row r="6573" ht="12.75">
      <c r="H6573" s="52"/>
    </row>
    <row r="6574" ht="12.75">
      <c r="H6574" s="52"/>
    </row>
    <row r="6575" ht="12.75">
      <c r="H6575" s="52"/>
    </row>
    <row r="6576" ht="12.75">
      <c r="H6576" s="52"/>
    </row>
    <row r="6577" ht="12.75">
      <c r="H6577" s="52"/>
    </row>
    <row r="6578" ht="12.75">
      <c r="H6578" s="52"/>
    </row>
    <row r="6579" ht="12.75">
      <c r="H6579" s="52"/>
    </row>
    <row r="6580" ht="12.75">
      <c r="H6580" s="52"/>
    </row>
    <row r="6581" ht="12.75">
      <c r="H6581" s="52"/>
    </row>
    <row r="6582" ht="12.75">
      <c r="H6582" s="52"/>
    </row>
    <row r="6583" ht="12.75">
      <c r="H6583" s="52"/>
    </row>
    <row r="6584" ht="12.75">
      <c r="H6584" s="52"/>
    </row>
    <row r="6585" ht="12.75">
      <c r="H6585" s="52"/>
    </row>
    <row r="6586" ht="12.75">
      <c r="H6586" s="52"/>
    </row>
    <row r="6587" ht="12.75">
      <c r="H6587" s="52"/>
    </row>
    <row r="6588" ht="12.75">
      <c r="H6588" s="52"/>
    </row>
    <row r="6589" ht="12.75">
      <c r="H6589" s="52"/>
    </row>
    <row r="6590" ht="12.75">
      <c r="H6590" s="52"/>
    </row>
    <row r="6591" ht="12.75">
      <c r="H6591" s="52"/>
    </row>
    <row r="6592" ht="12.75">
      <c r="H6592" s="52"/>
    </row>
    <row r="6593" ht="12.75">
      <c r="H6593" s="52"/>
    </row>
    <row r="6594" ht="12.75">
      <c r="H6594" s="52"/>
    </row>
    <row r="6595" ht="12.75">
      <c r="H6595" s="52"/>
    </row>
    <row r="6596" ht="12.75">
      <c r="H6596" s="52"/>
    </row>
    <row r="6597" ht="12.75">
      <c r="H6597" s="52"/>
    </row>
    <row r="6598" ht="12.75">
      <c r="H6598" s="52"/>
    </row>
    <row r="6599" ht="12.75">
      <c r="H6599" s="52"/>
    </row>
    <row r="6600" ht="12.75">
      <c r="H6600" s="52"/>
    </row>
    <row r="6601" ht="12.75">
      <c r="H6601" s="52"/>
    </row>
    <row r="6602" ht="12.75">
      <c r="H6602" s="52"/>
    </row>
    <row r="6603" ht="12.75">
      <c r="H6603" s="52"/>
    </row>
    <row r="6604" ht="12.75">
      <c r="H6604" s="52"/>
    </row>
    <row r="6605" ht="12.75">
      <c r="H6605" s="52"/>
    </row>
    <row r="6606" ht="12.75">
      <c r="H6606" s="52"/>
    </row>
    <row r="6607" ht="12.75">
      <c r="H6607" s="52"/>
    </row>
    <row r="6608" ht="12.75">
      <c r="H6608" s="52"/>
    </row>
    <row r="6609" ht="12.75">
      <c r="H6609" s="52"/>
    </row>
    <row r="6610" ht="12.75">
      <c r="H6610" s="52"/>
    </row>
    <row r="6611" ht="12.75">
      <c r="H6611" s="52"/>
    </row>
    <row r="6612" ht="12.75">
      <c r="H6612" s="52"/>
    </row>
    <row r="6613" ht="12.75">
      <c r="H6613" s="52"/>
    </row>
    <row r="6614" ht="12.75">
      <c r="H6614" s="52"/>
    </row>
    <row r="6615" ht="12.75">
      <c r="H6615" s="52"/>
    </row>
    <row r="6616" ht="12.75">
      <c r="H6616" s="52"/>
    </row>
    <row r="6617" ht="12.75">
      <c r="H6617" s="52"/>
    </row>
    <row r="6618" ht="12.75">
      <c r="H6618" s="52"/>
    </row>
    <row r="6619" ht="12.75">
      <c r="H6619" s="52"/>
    </row>
    <row r="6620" ht="12.75">
      <c r="H6620" s="52"/>
    </row>
    <row r="6621" ht="12.75">
      <c r="H6621" s="52"/>
    </row>
    <row r="6622" ht="12.75">
      <c r="H6622" s="52"/>
    </row>
    <row r="6623" ht="12.75">
      <c r="H6623" s="52"/>
    </row>
    <row r="6624" ht="12.75">
      <c r="H6624" s="52"/>
    </row>
    <row r="6625" ht="12.75">
      <c r="H6625" s="52"/>
    </row>
    <row r="6626" ht="12.75">
      <c r="H6626" s="52"/>
    </row>
    <row r="6627" ht="12.75">
      <c r="H6627" s="52"/>
    </row>
    <row r="6628" ht="12.75">
      <c r="H6628" s="52"/>
    </row>
    <row r="6629" ht="12.75">
      <c r="H6629" s="52"/>
    </row>
    <row r="6630" ht="12.75">
      <c r="H6630" s="52"/>
    </row>
    <row r="6631" ht="12.75">
      <c r="H6631" s="52"/>
    </row>
    <row r="6632" ht="12.75">
      <c r="H6632" s="52"/>
    </row>
    <row r="6633" ht="12.75">
      <c r="H6633" s="52"/>
    </row>
    <row r="6634" ht="12.75">
      <c r="H6634" s="52"/>
    </row>
    <row r="6635" ht="12.75">
      <c r="H6635" s="52"/>
    </row>
    <row r="6636" ht="12.75">
      <c r="H6636" s="52"/>
    </row>
    <row r="6637" ht="12.75">
      <c r="H6637" s="52"/>
    </row>
    <row r="6638" ht="12.75">
      <c r="H6638" s="52"/>
    </row>
    <row r="6639" ht="12.75">
      <c r="H6639" s="52"/>
    </row>
    <row r="6640" ht="12.75">
      <c r="H6640" s="52"/>
    </row>
    <row r="6641" ht="12.75">
      <c r="H6641" s="52"/>
    </row>
    <row r="6642" ht="12.75">
      <c r="H6642" s="52"/>
    </row>
    <row r="6643" ht="12.75">
      <c r="H6643" s="52"/>
    </row>
    <row r="6644" ht="12.75">
      <c r="H6644" s="52"/>
    </row>
    <row r="6645" ht="12.75">
      <c r="H6645" s="52"/>
    </row>
    <row r="6646" ht="12.75">
      <c r="H6646" s="52"/>
    </row>
    <row r="6647" ht="12.75">
      <c r="H6647" s="52"/>
    </row>
    <row r="6648" ht="12.75">
      <c r="H6648" s="52"/>
    </row>
    <row r="6649" ht="12.75">
      <c r="H6649" s="52"/>
    </row>
    <row r="6650" ht="12.75">
      <c r="H6650" s="52"/>
    </row>
    <row r="6651" ht="12.75">
      <c r="H6651" s="52"/>
    </row>
    <row r="6652" ht="12.75">
      <c r="H6652" s="52"/>
    </row>
    <row r="6653" ht="12.75">
      <c r="H6653" s="52"/>
    </row>
    <row r="6654" ht="12.75">
      <c r="H6654" s="52"/>
    </row>
    <row r="6655" ht="12.75">
      <c r="H6655" s="52"/>
    </row>
    <row r="6656" ht="12.75">
      <c r="H6656" s="52"/>
    </row>
    <row r="6657" ht="12.75">
      <c r="H6657" s="52"/>
    </row>
    <row r="6658" ht="12.75">
      <c r="H6658" s="52"/>
    </row>
    <row r="6659" ht="12.75">
      <c r="H6659" s="52"/>
    </row>
    <row r="6660" ht="12.75">
      <c r="H6660" s="52"/>
    </row>
    <row r="6661" ht="12.75">
      <c r="H6661" s="52"/>
    </row>
    <row r="6662" ht="12.75">
      <c r="H6662" s="52"/>
    </row>
    <row r="6663" ht="12.75">
      <c r="H6663" s="52"/>
    </row>
    <row r="6664" ht="12.75">
      <c r="H6664" s="52"/>
    </row>
    <row r="6665" ht="12.75">
      <c r="H6665" s="52"/>
    </row>
    <row r="6666" ht="12.75">
      <c r="H6666" s="52"/>
    </row>
    <row r="6667" ht="12.75">
      <c r="H6667" s="52"/>
    </row>
    <row r="6668" ht="12.75">
      <c r="H6668" s="52"/>
    </row>
    <row r="6669" ht="12.75">
      <c r="H6669" s="52"/>
    </row>
    <row r="6670" ht="12.75">
      <c r="H6670" s="52"/>
    </row>
    <row r="6671" ht="12.75">
      <c r="H6671" s="52"/>
    </row>
    <row r="6672" ht="12.75">
      <c r="H6672" s="52"/>
    </row>
    <row r="6673" ht="12.75">
      <c r="H6673" s="52"/>
    </row>
    <row r="6674" ht="12.75">
      <c r="H6674" s="52"/>
    </row>
    <row r="6675" ht="12.75">
      <c r="H6675" s="52"/>
    </row>
    <row r="6676" ht="12.75">
      <c r="H6676" s="52"/>
    </row>
    <row r="6677" ht="12.75">
      <c r="H6677" s="52"/>
    </row>
    <row r="6678" ht="12.75">
      <c r="H6678" s="52"/>
    </row>
    <row r="6679" ht="12.75">
      <c r="H6679" s="52"/>
    </row>
    <row r="6680" ht="12.75">
      <c r="H6680" s="52"/>
    </row>
    <row r="6681" ht="12.75">
      <c r="H6681" s="52"/>
    </row>
    <row r="6682" ht="12.75">
      <c r="H6682" s="52"/>
    </row>
    <row r="6683" ht="12.75">
      <c r="H6683" s="52"/>
    </row>
    <row r="6684" ht="12.75">
      <c r="H6684" s="52"/>
    </row>
    <row r="6685" ht="12.75">
      <c r="H6685" s="52"/>
    </row>
    <row r="6686" ht="12.75">
      <c r="H6686" s="52"/>
    </row>
    <row r="6687" ht="12.75">
      <c r="H6687" s="52"/>
    </row>
    <row r="6688" ht="12.75">
      <c r="H6688" s="52"/>
    </row>
    <row r="6689" ht="12.75">
      <c r="H6689" s="52"/>
    </row>
    <row r="6690" ht="12.75">
      <c r="H6690" s="52"/>
    </row>
    <row r="6691" ht="12.75">
      <c r="H6691" s="52"/>
    </row>
    <row r="6692" ht="12.75">
      <c r="H6692" s="52"/>
    </row>
    <row r="6693" ht="12.75">
      <c r="H6693" s="52"/>
    </row>
    <row r="6694" ht="12.75">
      <c r="H6694" s="52"/>
    </row>
    <row r="6695" ht="12.75">
      <c r="H6695" s="52"/>
    </row>
    <row r="6696" ht="12.75">
      <c r="H6696" s="52"/>
    </row>
    <row r="6697" ht="12.75">
      <c r="H6697" s="52"/>
    </row>
    <row r="6698" ht="12.75">
      <c r="H6698" s="52"/>
    </row>
    <row r="6699" ht="12.75">
      <c r="H6699" s="52"/>
    </row>
    <row r="6700" ht="12.75">
      <c r="H6700" s="52"/>
    </row>
    <row r="6701" ht="12.75">
      <c r="H6701" s="52"/>
    </row>
    <row r="6702" ht="12.75">
      <c r="H6702" s="52"/>
    </row>
    <row r="6703" ht="12.75">
      <c r="H6703" s="52"/>
    </row>
    <row r="6704" ht="12.75">
      <c r="H6704" s="52"/>
    </row>
    <row r="6705" ht="12.75">
      <c r="H6705" s="52"/>
    </row>
    <row r="6706" ht="12.75">
      <c r="H6706" s="52"/>
    </row>
    <row r="6707" ht="12.75">
      <c r="H6707" s="52"/>
    </row>
    <row r="6708" ht="12.75">
      <c r="H6708" s="52"/>
    </row>
    <row r="6709" ht="12.75">
      <c r="H6709" s="52"/>
    </row>
    <row r="6710" ht="12.75">
      <c r="H6710" s="52"/>
    </row>
    <row r="6711" ht="12.75">
      <c r="H6711" s="52"/>
    </row>
    <row r="6712" ht="12.75">
      <c r="H6712" s="52"/>
    </row>
    <row r="6713" ht="12.75">
      <c r="H6713" s="52"/>
    </row>
    <row r="6714" ht="12.75">
      <c r="H6714" s="52"/>
    </row>
    <row r="6715" ht="12.75">
      <c r="H6715" s="52"/>
    </row>
    <row r="6716" ht="12.75">
      <c r="H6716" s="52"/>
    </row>
    <row r="6717" ht="12.75">
      <c r="H6717" s="52"/>
    </row>
    <row r="6718" ht="12.75">
      <c r="H6718" s="52"/>
    </row>
    <row r="6719" ht="12.75">
      <c r="H6719" s="52"/>
    </row>
    <row r="6720" ht="12.75">
      <c r="H6720" s="52"/>
    </row>
    <row r="6721" ht="12.75">
      <c r="H6721" s="52"/>
    </row>
    <row r="6722" ht="12.75">
      <c r="H6722" s="52"/>
    </row>
    <row r="6723" ht="12.75">
      <c r="H6723" s="52"/>
    </row>
    <row r="6724" ht="12.75">
      <c r="H6724" s="52"/>
    </row>
    <row r="6725" ht="12.75">
      <c r="H6725" s="52"/>
    </row>
    <row r="6726" ht="12.75">
      <c r="H6726" s="52"/>
    </row>
    <row r="6727" ht="12.75">
      <c r="H6727" s="52"/>
    </row>
    <row r="6728" ht="12.75">
      <c r="H6728" s="52"/>
    </row>
    <row r="6729" ht="12.75">
      <c r="H6729" s="52"/>
    </row>
    <row r="6730" ht="12.75">
      <c r="H6730" s="52"/>
    </row>
    <row r="6731" ht="12.75">
      <c r="H6731" s="52"/>
    </row>
    <row r="6732" ht="12.75">
      <c r="H6732" s="52"/>
    </row>
    <row r="6733" ht="12.75">
      <c r="H6733" s="52"/>
    </row>
    <row r="6734" ht="12.75">
      <c r="H6734" s="52"/>
    </row>
    <row r="6735" ht="12.75">
      <c r="H6735" s="52"/>
    </row>
    <row r="6736" ht="12.75">
      <c r="H6736" s="52"/>
    </row>
    <row r="6737" ht="12.75">
      <c r="H6737" s="52"/>
    </row>
    <row r="6738" ht="12.75">
      <c r="H6738" s="52"/>
    </row>
    <row r="6739" ht="12.75">
      <c r="H6739" s="52"/>
    </row>
    <row r="6740" ht="12.75">
      <c r="H6740" s="52"/>
    </row>
    <row r="6741" ht="12.75">
      <c r="H6741" s="52"/>
    </row>
    <row r="6742" ht="12.75">
      <c r="H6742" s="52"/>
    </row>
    <row r="6743" ht="12.75">
      <c r="H6743" s="52"/>
    </row>
    <row r="6744" ht="12.75">
      <c r="H6744" s="52"/>
    </row>
    <row r="6745" ht="12.75">
      <c r="H6745" s="52"/>
    </row>
    <row r="6746" ht="12.75">
      <c r="H6746" s="52"/>
    </row>
    <row r="6747" ht="12.75">
      <c r="H6747" s="52"/>
    </row>
    <row r="6748" ht="12.75">
      <c r="H6748" s="52"/>
    </row>
    <row r="6749" ht="12.75">
      <c r="H6749" s="52"/>
    </row>
    <row r="6750" ht="12.75">
      <c r="H6750" s="52"/>
    </row>
    <row r="6751" ht="12.75">
      <c r="H6751" s="52"/>
    </row>
    <row r="6752" ht="12.75">
      <c r="H6752" s="52"/>
    </row>
    <row r="6753" ht="12.75">
      <c r="H6753" s="52"/>
    </row>
    <row r="6754" ht="12.75">
      <c r="H6754" s="52"/>
    </row>
    <row r="6755" ht="12.75">
      <c r="H6755" s="52"/>
    </row>
    <row r="6756" ht="12.75">
      <c r="H6756" s="52"/>
    </row>
    <row r="6757" ht="12.75">
      <c r="H6757" s="52"/>
    </row>
    <row r="6758" ht="12.75">
      <c r="H6758" s="52"/>
    </row>
    <row r="6759" ht="12.75">
      <c r="H6759" s="52"/>
    </row>
    <row r="6760" ht="12.75">
      <c r="H6760" s="52"/>
    </row>
    <row r="6761" ht="12.75">
      <c r="H6761" s="52"/>
    </row>
    <row r="6762" ht="12.75">
      <c r="H6762" s="52"/>
    </row>
    <row r="6763" ht="12.75">
      <c r="H6763" s="52"/>
    </row>
    <row r="6764" ht="12.75">
      <c r="H6764" s="52"/>
    </row>
    <row r="6765" ht="12.75">
      <c r="H6765" s="52"/>
    </row>
    <row r="6766" ht="12.75">
      <c r="H6766" s="52"/>
    </row>
    <row r="6767" ht="12.75">
      <c r="H6767" s="52"/>
    </row>
    <row r="6768" ht="12.75">
      <c r="H6768" s="52"/>
    </row>
    <row r="6769" ht="12.75">
      <c r="H6769" s="52"/>
    </row>
    <row r="6770" ht="12.75">
      <c r="H6770" s="52"/>
    </row>
    <row r="6771" ht="12.75">
      <c r="H6771" s="52"/>
    </row>
    <row r="6772" ht="12.75">
      <c r="H6772" s="52"/>
    </row>
    <row r="6773" ht="12.75">
      <c r="H6773" s="52"/>
    </row>
    <row r="6774" ht="12.75">
      <c r="H6774" s="52"/>
    </row>
    <row r="6775" ht="12.75">
      <c r="H6775" s="52"/>
    </row>
    <row r="6776" ht="12.75">
      <c r="H6776" s="52"/>
    </row>
    <row r="6777" ht="12.75">
      <c r="H6777" s="52"/>
    </row>
    <row r="6778" ht="12.75">
      <c r="H6778" s="52"/>
    </row>
    <row r="6779" ht="12.75">
      <c r="H6779" s="52"/>
    </row>
    <row r="6780" ht="12.75">
      <c r="H6780" s="52"/>
    </row>
    <row r="6781" ht="12.75">
      <c r="H6781" s="52"/>
    </row>
    <row r="6782" ht="12.75">
      <c r="H6782" s="52"/>
    </row>
    <row r="6783" ht="12.75">
      <c r="H6783" s="52"/>
    </row>
    <row r="6784" ht="12.75">
      <c r="H6784" s="52"/>
    </row>
    <row r="6785" ht="12.75">
      <c r="H6785" s="52"/>
    </row>
    <row r="6786" ht="12.75">
      <c r="H6786" s="52"/>
    </row>
    <row r="6787" ht="12.75">
      <c r="H6787" s="52"/>
    </row>
    <row r="6788" ht="12.75">
      <c r="H6788" s="52"/>
    </row>
    <row r="6789" ht="12.75">
      <c r="H6789" s="52"/>
    </row>
    <row r="6790" ht="12.75">
      <c r="H6790" s="52"/>
    </row>
    <row r="6791" ht="12.75">
      <c r="H6791" s="52"/>
    </row>
    <row r="6792" ht="12.75">
      <c r="H6792" s="52"/>
    </row>
    <row r="6793" ht="12.75">
      <c r="H6793" s="52"/>
    </row>
    <row r="6794" ht="12.75">
      <c r="H6794" s="52"/>
    </row>
    <row r="6795" ht="12.75">
      <c r="H6795" s="52"/>
    </row>
    <row r="6796" ht="12.75">
      <c r="H6796" s="52"/>
    </row>
    <row r="6797" ht="12.75">
      <c r="H6797" s="52"/>
    </row>
    <row r="6798" ht="12.75">
      <c r="H6798" s="52"/>
    </row>
    <row r="6799" ht="12.75">
      <c r="H6799" s="52"/>
    </row>
    <row r="6800" ht="12.75">
      <c r="H6800" s="52"/>
    </row>
    <row r="6801" ht="12.75">
      <c r="H6801" s="52"/>
    </row>
    <row r="6802" ht="12.75">
      <c r="H6802" s="52"/>
    </row>
    <row r="6803" ht="12.75">
      <c r="H6803" s="52"/>
    </row>
    <row r="6804" ht="12.75">
      <c r="H6804" s="52"/>
    </row>
    <row r="6805" ht="12.75">
      <c r="H6805" s="52"/>
    </row>
    <row r="6806" ht="12.75">
      <c r="H6806" s="52"/>
    </row>
    <row r="6807" ht="12.75">
      <c r="H6807" s="52"/>
    </row>
    <row r="6808" ht="12.75">
      <c r="H6808" s="52"/>
    </row>
    <row r="6809" ht="12.75">
      <c r="H6809" s="52"/>
    </row>
    <row r="6810" ht="12.75">
      <c r="H6810" s="52"/>
    </row>
    <row r="6811" ht="12.75">
      <c r="H6811" s="52"/>
    </row>
    <row r="6812" ht="12.75">
      <c r="H6812" s="52"/>
    </row>
    <row r="6813" ht="12.75">
      <c r="H6813" s="52"/>
    </row>
    <row r="6814" ht="12.75">
      <c r="H6814" s="52"/>
    </row>
    <row r="6815" ht="12.75">
      <c r="H6815" s="52"/>
    </row>
    <row r="6816" ht="12.75">
      <c r="H6816" s="52"/>
    </row>
    <row r="6817" ht="12.75">
      <c r="H6817" s="52"/>
    </row>
    <row r="6818" ht="12.75">
      <c r="H6818" s="52"/>
    </row>
    <row r="6819" ht="12.75">
      <c r="H6819" s="52"/>
    </row>
    <row r="6820" ht="12.75">
      <c r="H6820" s="52"/>
    </row>
    <row r="6821" ht="12.75">
      <c r="H6821" s="52"/>
    </row>
    <row r="6822" ht="12.75">
      <c r="H6822" s="52"/>
    </row>
    <row r="6823" ht="12.75">
      <c r="H6823" s="52"/>
    </row>
    <row r="6824" ht="12.75">
      <c r="H6824" s="52"/>
    </row>
    <row r="6825" ht="12.75">
      <c r="H6825" s="52"/>
    </row>
    <row r="6826" ht="12.75">
      <c r="H6826" s="52"/>
    </row>
    <row r="6827" ht="12.75">
      <c r="H6827" s="52"/>
    </row>
    <row r="6828" ht="12.75">
      <c r="H6828" s="52"/>
    </row>
    <row r="6829" ht="12.75">
      <c r="H6829" s="52"/>
    </row>
    <row r="6830" ht="12.75">
      <c r="H6830" s="52"/>
    </row>
    <row r="6831" ht="12.75">
      <c r="H6831" s="52"/>
    </row>
    <row r="6832" ht="12.75">
      <c r="H6832" s="52"/>
    </row>
    <row r="6833" ht="12.75">
      <c r="H6833" s="52"/>
    </row>
    <row r="6834" ht="12.75">
      <c r="H6834" s="52"/>
    </row>
    <row r="6835" ht="12.75">
      <c r="H6835" s="52"/>
    </row>
    <row r="6836" ht="12.75">
      <c r="H6836" s="52"/>
    </row>
    <row r="6837" ht="12.75">
      <c r="H6837" s="52"/>
    </row>
    <row r="6838" ht="12.75">
      <c r="H6838" s="52"/>
    </row>
    <row r="6839" ht="12.75">
      <c r="H6839" s="52"/>
    </row>
    <row r="6840" ht="12.75">
      <c r="H6840" s="52"/>
    </row>
    <row r="6841" ht="12.75">
      <c r="H6841" s="52"/>
    </row>
    <row r="6842" ht="12.75">
      <c r="H6842" s="52"/>
    </row>
    <row r="6843" ht="12.75">
      <c r="H6843" s="52"/>
    </row>
    <row r="6844" ht="12.75">
      <c r="H6844" s="52"/>
    </row>
    <row r="6845" ht="12.75">
      <c r="H6845" s="52"/>
    </row>
    <row r="6846" ht="12.75">
      <c r="H6846" s="52"/>
    </row>
    <row r="6847" ht="12.75">
      <c r="H6847" s="52"/>
    </row>
    <row r="6848" ht="12.75">
      <c r="H6848" s="52"/>
    </row>
    <row r="6849" ht="12.75">
      <c r="H6849" s="52"/>
    </row>
    <row r="6850" ht="12.75">
      <c r="H6850" s="52"/>
    </row>
    <row r="6851" ht="12.75">
      <c r="H6851" s="52"/>
    </row>
    <row r="6852" ht="12.75">
      <c r="H6852" s="52"/>
    </row>
    <row r="6853" ht="12.75">
      <c r="H6853" s="52"/>
    </row>
    <row r="6854" ht="12.75">
      <c r="H6854" s="52"/>
    </row>
    <row r="6855" ht="12.75">
      <c r="H6855" s="52"/>
    </row>
    <row r="6856" ht="12.75">
      <c r="H6856" s="52"/>
    </row>
    <row r="6857" ht="12.75">
      <c r="H6857" s="52"/>
    </row>
    <row r="6858" ht="12.75">
      <c r="H6858" s="52"/>
    </row>
    <row r="6859" ht="12.75">
      <c r="H6859" s="52"/>
    </row>
    <row r="6860" ht="12.75">
      <c r="H6860" s="52"/>
    </row>
    <row r="6861" ht="12.75">
      <c r="H6861" s="52"/>
    </row>
    <row r="6862" ht="12.75">
      <c r="H6862" s="52"/>
    </row>
    <row r="6863" ht="12.75">
      <c r="H6863" s="52"/>
    </row>
    <row r="6864" ht="12.75">
      <c r="H6864" s="52"/>
    </row>
    <row r="6865" ht="12.75">
      <c r="H6865" s="52"/>
    </row>
    <row r="6866" ht="12.75">
      <c r="H6866" s="52"/>
    </row>
    <row r="6867" ht="12.75">
      <c r="H6867" s="52"/>
    </row>
    <row r="6868" ht="12.75">
      <c r="H6868" s="52"/>
    </row>
    <row r="6869" ht="12.75">
      <c r="H6869" s="52"/>
    </row>
    <row r="6870" ht="12.75">
      <c r="H6870" s="52"/>
    </row>
    <row r="6871" ht="12.75">
      <c r="H6871" s="52"/>
    </row>
    <row r="6872" ht="12.75">
      <c r="H6872" s="52"/>
    </row>
    <row r="6873" ht="12.75">
      <c r="H6873" s="52"/>
    </row>
    <row r="6874" ht="12.75">
      <c r="H6874" s="52"/>
    </row>
    <row r="6875" ht="12.75">
      <c r="H6875" s="52"/>
    </row>
    <row r="6876" ht="12.75">
      <c r="H6876" s="52"/>
    </row>
    <row r="6877" ht="12.75">
      <c r="H6877" s="52"/>
    </row>
    <row r="6878" ht="12.75">
      <c r="H6878" s="52"/>
    </row>
    <row r="6879" ht="12.75">
      <c r="H6879" s="52"/>
    </row>
    <row r="6880" ht="12.75">
      <c r="H6880" s="52"/>
    </row>
    <row r="6881" ht="12.75">
      <c r="H6881" s="52"/>
    </row>
    <row r="6882" ht="12.75">
      <c r="H6882" s="52"/>
    </row>
    <row r="6883" ht="12.75">
      <c r="H6883" s="52"/>
    </row>
    <row r="6884" ht="12.75">
      <c r="H6884" s="52"/>
    </row>
    <row r="6885" ht="12.75">
      <c r="H6885" s="52"/>
    </row>
    <row r="6886" ht="12.75">
      <c r="H6886" s="52"/>
    </row>
    <row r="6887" ht="12.75">
      <c r="H6887" s="52"/>
    </row>
    <row r="6888" ht="12.75">
      <c r="H6888" s="52"/>
    </row>
    <row r="6889" ht="12.75">
      <c r="H6889" s="52"/>
    </row>
    <row r="6890" ht="12.75">
      <c r="H6890" s="52"/>
    </row>
    <row r="6891" ht="12.75">
      <c r="H6891" s="52"/>
    </row>
    <row r="6892" ht="12.75">
      <c r="H6892" s="52"/>
    </row>
    <row r="6893" ht="12.75">
      <c r="H6893" s="52"/>
    </row>
    <row r="6894" ht="12.75">
      <c r="H6894" s="52"/>
    </row>
    <row r="6895" ht="12.75">
      <c r="H6895" s="52"/>
    </row>
    <row r="6896" ht="12.75">
      <c r="H6896" s="52"/>
    </row>
    <row r="6897" ht="12.75">
      <c r="H6897" s="52"/>
    </row>
    <row r="6898" ht="12.75">
      <c r="H6898" s="52"/>
    </row>
    <row r="6899" ht="12.75">
      <c r="H6899" s="52"/>
    </row>
    <row r="6900" ht="12.75">
      <c r="H6900" s="52"/>
    </row>
    <row r="6901" ht="12.75">
      <c r="H6901" s="52"/>
    </row>
    <row r="6902" ht="12.75">
      <c r="H6902" s="52"/>
    </row>
    <row r="6903" ht="12.75">
      <c r="H6903" s="52"/>
    </row>
    <row r="6904" ht="12.75">
      <c r="H6904" s="52"/>
    </row>
    <row r="6905" ht="12.75">
      <c r="H6905" s="52"/>
    </row>
    <row r="6906" ht="12.75">
      <c r="H6906" s="52"/>
    </row>
    <row r="6907" ht="12.75">
      <c r="H6907" s="52"/>
    </row>
    <row r="6908" ht="12.75">
      <c r="H6908" s="52"/>
    </row>
    <row r="6909" ht="12.75">
      <c r="H6909" s="52"/>
    </row>
    <row r="6910" ht="12.75">
      <c r="H6910" s="52"/>
    </row>
    <row r="6911" ht="12.75">
      <c r="H6911" s="52"/>
    </row>
    <row r="6912" ht="12.75">
      <c r="H6912" s="52"/>
    </row>
    <row r="6913" ht="12.75">
      <c r="H6913" s="52"/>
    </row>
    <row r="6914" ht="12.75">
      <c r="H6914" s="52"/>
    </row>
    <row r="6915" ht="12.75">
      <c r="H6915" s="52"/>
    </row>
    <row r="6916" ht="12.75">
      <c r="H6916" s="52"/>
    </row>
    <row r="6917" ht="12.75">
      <c r="H6917" s="52"/>
    </row>
    <row r="6918" ht="12.75">
      <c r="H6918" s="52"/>
    </row>
    <row r="6919" ht="12.75">
      <c r="H6919" s="52"/>
    </row>
    <row r="6920" ht="12.75">
      <c r="H6920" s="52"/>
    </row>
    <row r="6921" ht="12.75">
      <c r="H6921" s="52"/>
    </row>
    <row r="6922" ht="12.75">
      <c r="H6922" s="52"/>
    </row>
    <row r="6923" ht="12.75">
      <c r="H6923" s="52"/>
    </row>
    <row r="6924" ht="12.75">
      <c r="H6924" s="52"/>
    </row>
    <row r="6925" ht="12.75">
      <c r="H6925" s="52"/>
    </row>
    <row r="6926" ht="12.75">
      <c r="H6926" s="52"/>
    </row>
    <row r="6927" ht="12.75">
      <c r="H6927" s="52"/>
    </row>
    <row r="6928" ht="12.75">
      <c r="H6928" s="52"/>
    </row>
    <row r="6929" ht="12.75">
      <c r="H6929" s="52"/>
    </row>
    <row r="6930" ht="12.75">
      <c r="H6930" s="52"/>
    </row>
    <row r="6931" ht="12.75">
      <c r="H6931" s="52"/>
    </row>
    <row r="6932" ht="12.75">
      <c r="H6932" s="52"/>
    </row>
    <row r="6933" ht="12.75">
      <c r="H6933" s="52"/>
    </row>
    <row r="6934" ht="12.75">
      <c r="H6934" s="52"/>
    </row>
    <row r="6935" ht="12.75">
      <c r="H6935" s="52"/>
    </row>
    <row r="6936" ht="12.75">
      <c r="H6936" s="52"/>
    </row>
    <row r="6937" ht="12.75">
      <c r="H6937" s="52"/>
    </row>
    <row r="6938" ht="12.75">
      <c r="H6938" s="52"/>
    </row>
    <row r="6939" ht="12.75">
      <c r="H6939" s="52"/>
    </row>
    <row r="6940" ht="12.75">
      <c r="H6940" s="52"/>
    </row>
    <row r="6941" ht="12.75">
      <c r="H6941" s="52"/>
    </row>
    <row r="6942" ht="12.75">
      <c r="H6942" s="52"/>
    </row>
    <row r="6943" ht="12.75">
      <c r="H6943" s="52"/>
    </row>
    <row r="6944" ht="12.75">
      <c r="H6944" s="52"/>
    </row>
    <row r="6945" ht="12.75">
      <c r="H6945" s="52"/>
    </row>
    <row r="6946" ht="12.75">
      <c r="H6946" s="52"/>
    </row>
    <row r="6947" ht="12.75">
      <c r="H6947" s="52"/>
    </row>
    <row r="6948" ht="12.75">
      <c r="H6948" s="52"/>
    </row>
    <row r="6949" ht="12.75">
      <c r="H6949" s="52"/>
    </row>
    <row r="6950" ht="12.75">
      <c r="H6950" s="52"/>
    </row>
    <row r="6951" ht="12.75">
      <c r="H6951" s="52"/>
    </row>
    <row r="6952" ht="12.75">
      <c r="H6952" s="52"/>
    </row>
    <row r="6953" ht="12.75">
      <c r="H6953" s="52"/>
    </row>
    <row r="6954" ht="12.75">
      <c r="H6954" s="52"/>
    </row>
    <row r="6955" ht="12.75">
      <c r="H6955" s="52"/>
    </row>
    <row r="6956" ht="12.75">
      <c r="H6956" s="52"/>
    </row>
    <row r="6957" ht="12.75">
      <c r="H6957" s="52"/>
    </row>
    <row r="6958" ht="12.75">
      <c r="H6958" s="52"/>
    </row>
    <row r="6959" ht="12.75">
      <c r="H6959" s="52"/>
    </row>
    <row r="6960" ht="12.75">
      <c r="H6960" s="52"/>
    </row>
    <row r="6961" ht="12.75">
      <c r="H6961" s="52"/>
    </row>
    <row r="6962" ht="12.75">
      <c r="H6962" s="52"/>
    </row>
    <row r="6963" ht="12.75">
      <c r="H6963" s="52"/>
    </row>
    <row r="6964" ht="12.75">
      <c r="H6964" s="52"/>
    </row>
    <row r="6965" ht="12.75">
      <c r="H6965" s="52"/>
    </row>
    <row r="6966" ht="12.75">
      <c r="H6966" s="52"/>
    </row>
    <row r="6967" ht="12.75">
      <c r="H6967" s="52"/>
    </row>
    <row r="6968" ht="12.75">
      <c r="H6968" s="52"/>
    </row>
    <row r="6969" ht="12.75">
      <c r="H6969" s="52"/>
    </row>
    <row r="6970" ht="12.75">
      <c r="H6970" s="52"/>
    </row>
    <row r="6971" ht="12.75">
      <c r="H6971" s="52"/>
    </row>
    <row r="6972" ht="12.75">
      <c r="H6972" s="52"/>
    </row>
    <row r="6973" ht="12.75">
      <c r="H6973" s="52"/>
    </row>
    <row r="6974" ht="12.75">
      <c r="H6974" s="52"/>
    </row>
    <row r="6975" ht="12.75">
      <c r="H6975" s="52"/>
    </row>
    <row r="6976" ht="12.75">
      <c r="H6976" s="52"/>
    </row>
    <row r="6977" ht="12.75">
      <c r="H6977" s="52"/>
    </row>
    <row r="6978" ht="12.75">
      <c r="H6978" s="52"/>
    </row>
    <row r="6979" ht="12.75">
      <c r="H6979" s="52"/>
    </row>
    <row r="6980" ht="12.75">
      <c r="H6980" s="52"/>
    </row>
    <row r="6981" ht="12.75">
      <c r="H6981" s="52"/>
    </row>
    <row r="6982" ht="12.75">
      <c r="H6982" s="52"/>
    </row>
    <row r="6983" ht="12.75">
      <c r="H6983" s="52"/>
    </row>
    <row r="6984" ht="12.75">
      <c r="H6984" s="52"/>
    </row>
    <row r="6985" ht="12.75">
      <c r="H6985" s="52"/>
    </row>
    <row r="6986" ht="12.75">
      <c r="H6986" s="52"/>
    </row>
    <row r="6987" ht="12.75">
      <c r="H6987" s="52"/>
    </row>
    <row r="6988" ht="12.75">
      <c r="H6988" s="52"/>
    </row>
    <row r="6989" ht="12.75">
      <c r="H6989" s="52"/>
    </row>
    <row r="6990" ht="12.75">
      <c r="H6990" s="52"/>
    </row>
    <row r="6991" ht="12.75">
      <c r="H6991" s="52"/>
    </row>
    <row r="6992" ht="12.75">
      <c r="H6992" s="52"/>
    </row>
    <row r="6993" ht="12.75">
      <c r="H6993" s="52"/>
    </row>
    <row r="6994" ht="12.75">
      <c r="H6994" s="52"/>
    </row>
    <row r="6995" ht="12.75">
      <c r="H6995" s="52"/>
    </row>
    <row r="6996" ht="12.75">
      <c r="H6996" s="52"/>
    </row>
    <row r="6997" ht="12.75">
      <c r="H6997" s="52"/>
    </row>
    <row r="6998" ht="12.75">
      <c r="H6998" s="52"/>
    </row>
    <row r="6999" ht="12.75">
      <c r="H6999" s="52"/>
    </row>
    <row r="7000" ht="12.75">
      <c r="H7000" s="52"/>
    </row>
    <row r="7001" ht="12.75">
      <c r="H7001" s="52"/>
    </row>
    <row r="7002" ht="12.75">
      <c r="H7002" s="52"/>
    </row>
    <row r="7003" ht="12.75">
      <c r="H7003" s="52"/>
    </row>
    <row r="7004" ht="12.75">
      <c r="H7004" s="52"/>
    </row>
    <row r="7005" ht="12.75">
      <c r="H7005" s="52"/>
    </row>
    <row r="7006" ht="12.75">
      <c r="H7006" s="52"/>
    </row>
    <row r="7007" ht="12.75">
      <c r="H7007" s="52"/>
    </row>
    <row r="7008" ht="12.75">
      <c r="H7008" s="52"/>
    </row>
    <row r="7009" ht="12.75">
      <c r="H7009" s="52"/>
    </row>
    <row r="7010" ht="12.75">
      <c r="H7010" s="52"/>
    </row>
    <row r="7011" ht="12.75">
      <c r="H7011" s="52"/>
    </row>
    <row r="7012" ht="12.75">
      <c r="H7012" s="52"/>
    </row>
    <row r="7013" ht="12.75">
      <c r="H7013" s="52"/>
    </row>
    <row r="7014" ht="12.75">
      <c r="H7014" s="52"/>
    </row>
    <row r="7015" ht="12.75">
      <c r="H7015" s="52"/>
    </row>
    <row r="7016" ht="12.75">
      <c r="H7016" s="52"/>
    </row>
    <row r="7017" ht="12.75">
      <c r="H7017" s="52"/>
    </row>
    <row r="7018" ht="12.75">
      <c r="H7018" s="52"/>
    </row>
    <row r="7019" ht="12.75">
      <c r="H7019" s="52"/>
    </row>
    <row r="7020" ht="12.75">
      <c r="H7020" s="52"/>
    </row>
    <row r="7021" ht="12.75">
      <c r="H7021" s="52"/>
    </row>
    <row r="7022" ht="12.75">
      <c r="H7022" s="52"/>
    </row>
    <row r="7023" ht="12.75">
      <c r="H7023" s="52"/>
    </row>
    <row r="7024" ht="12.75">
      <c r="H7024" s="52"/>
    </row>
    <row r="7025" ht="12.75">
      <c r="H7025" s="52"/>
    </row>
    <row r="7026" ht="12.75">
      <c r="H7026" s="52"/>
    </row>
    <row r="7027" ht="12.75">
      <c r="H7027" s="52"/>
    </row>
    <row r="7028" ht="12.75">
      <c r="H7028" s="52"/>
    </row>
    <row r="7029" ht="12.75">
      <c r="H7029" s="52"/>
    </row>
    <row r="7030" ht="12.75">
      <c r="H7030" s="52"/>
    </row>
    <row r="7031" ht="12.75">
      <c r="H7031" s="52"/>
    </row>
    <row r="7032" ht="12.75">
      <c r="H7032" s="52"/>
    </row>
    <row r="7033" ht="12.75">
      <c r="H7033" s="52"/>
    </row>
    <row r="7034" ht="12.75">
      <c r="H7034" s="52"/>
    </row>
    <row r="7035" ht="12.75">
      <c r="H7035" s="52"/>
    </row>
    <row r="7036" ht="12.75">
      <c r="H7036" s="52"/>
    </row>
    <row r="7037" ht="12.75">
      <c r="H7037" s="52"/>
    </row>
    <row r="7038" ht="12.75">
      <c r="H7038" s="52"/>
    </row>
    <row r="7039" ht="12.75">
      <c r="H7039" s="52"/>
    </row>
    <row r="7040" ht="12.75">
      <c r="H7040" s="52"/>
    </row>
    <row r="7041" ht="12.75">
      <c r="H7041" s="52"/>
    </row>
    <row r="7042" ht="12.75">
      <c r="H7042" s="52"/>
    </row>
    <row r="7043" ht="12.75">
      <c r="H7043" s="52"/>
    </row>
    <row r="7044" ht="12.75">
      <c r="H7044" s="52"/>
    </row>
    <row r="7045" ht="12.75">
      <c r="H7045" s="52"/>
    </row>
    <row r="7046" ht="12.75">
      <c r="H7046" s="52"/>
    </row>
    <row r="7047" ht="12.75">
      <c r="H7047" s="52"/>
    </row>
    <row r="7048" ht="12.75">
      <c r="H7048" s="52"/>
    </row>
    <row r="7049" ht="12.75">
      <c r="H7049" s="52"/>
    </row>
    <row r="7050" ht="12.75">
      <c r="H7050" s="52"/>
    </row>
    <row r="7051" ht="12.75">
      <c r="H7051" s="52"/>
    </row>
    <row r="7052" ht="12.75">
      <c r="H7052" s="52"/>
    </row>
    <row r="7053" ht="12.75">
      <c r="H7053" s="52"/>
    </row>
    <row r="7054" ht="12.75">
      <c r="H7054" s="52"/>
    </row>
    <row r="7055" ht="12.75">
      <c r="H7055" s="52"/>
    </row>
    <row r="7056" ht="12.75">
      <c r="H7056" s="52"/>
    </row>
    <row r="7057" ht="12.75">
      <c r="H7057" s="52"/>
    </row>
    <row r="7058" ht="12.75">
      <c r="H7058" s="52"/>
    </row>
    <row r="7059" ht="12.75">
      <c r="H7059" s="52"/>
    </row>
    <row r="7060" ht="12.75">
      <c r="H7060" s="52"/>
    </row>
    <row r="7061" ht="12.75">
      <c r="H7061" s="52"/>
    </row>
    <row r="7062" ht="12.75">
      <c r="H7062" s="52"/>
    </row>
    <row r="7063" ht="12.75">
      <c r="H7063" s="52"/>
    </row>
    <row r="7064" ht="12.75">
      <c r="H7064" s="52"/>
    </row>
    <row r="7065" ht="12.75">
      <c r="H7065" s="52"/>
    </row>
    <row r="7066" ht="12.75">
      <c r="H7066" s="52"/>
    </row>
    <row r="7067" ht="12.75">
      <c r="H7067" s="52"/>
    </row>
    <row r="7068" ht="12.75">
      <c r="H7068" s="52"/>
    </row>
    <row r="7069" ht="12.75">
      <c r="H7069" s="52"/>
    </row>
    <row r="7070" ht="12.75">
      <c r="H7070" s="52"/>
    </row>
    <row r="7071" ht="12.75">
      <c r="H7071" s="52"/>
    </row>
    <row r="7072" ht="12.75">
      <c r="H7072" s="52"/>
    </row>
    <row r="7073" ht="12.75">
      <c r="H7073" s="52"/>
    </row>
    <row r="7074" ht="12.75">
      <c r="H7074" s="52"/>
    </row>
    <row r="7075" ht="12.75">
      <c r="H7075" s="52"/>
    </row>
    <row r="7076" ht="12.75">
      <c r="H7076" s="52"/>
    </row>
    <row r="7077" ht="12.75">
      <c r="H7077" s="52"/>
    </row>
    <row r="7078" ht="12.75">
      <c r="H7078" s="52"/>
    </row>
    <row r="7079" ht="12.75">
      <c r="H7079" s="52"/>
    </row>
    <row r="7080" ht="12.75">
      <c r="H7080" s="52"/>
    </row>
    <row r="7081" ht="12.75">
      <c r="H7081" s="52"/>
    </row>
    <row r="7082" ht="12.75">
      <c r="H7082" s="52"/>
    </row>
    <row r="7083" ht="12.75">
      <c r="H7083" s="52"/>
    </row>
    <row r="7084" ht="12.75">
      <c r="H7084" s="52"/>
    </row>
    <row r="7085" ht="12.75">
      <c r="H7085" s="52"/>
    </row>
    <row r="7086" ht="12.75">
      <c r="H7086" s="52"/>
    </row>
    <row r="7087" ht="12.75">
      <c r="H7087" s="52"/>
    </row>
    <row r="7088" ht="12.75">
      <c r="H7088" s="52"/>
    </row>
    <row r="7089" ht="12.75">
      <c r="H7089" s="52"/>
    </row>
    <row r="7090" ht="12.75">
      <c r="H7090" s="52"/>
    </row>
    <row r="7091" ht="12.75">
      <c r="H7091" s="52"/>
    </row>
    <row r="7092" ht="12.75">
      <c r="H7092" s="52"/>
    </row>
    <row r="7093" ht="12.75">
      <c r="H7093" s="52"/>
    </row>
    <row r="7094" ht="12.75">
      <c r="H7094" s="52"/>
    </row>
    <row r="7095" ht="12.75">
      <c r="H7095" s="52"/>
    </row>
    <row r="7096" ht="12.75">
      <c r="H7096" s="52"/>
    </row>
    <row r="7097" ht="12.75">
      <c r="H7097" s="52"/>
    </row>
    <row r="7098" ht="12.75">
      <c r="H7098" s="52"/>
    </row>
    <row r="7099" ht="12.75">
      <c r="H7099" s="52"/>
    </row>
    <row r="7100" ht="12.75">
      <c r="H7100" s="52"/>
    </row>
    <row r="7101" ht="12.75">
      <c r="H7101" s="52"/>
    </row>
    <row r="7102" ht="12.75">
      <c r="H7102" s="52"/>
    </row>
    <row r="7103" ht="12.75">
      <c r="H7103" s="52"/>
    </row>
    <row r="7104" ht="12.75">
      <c r="H7104" s="52"/>
    </row>
    <row r="7105" ht="12.75">
      <c r="H7105" s="52"/>
    </row>
    <row r="7106" ht="12.75">
      <c r="H7106" s="52"/>
    </row>
    <row r="7107" ht="12.75">
      <c r="H7107" s="52"/>
    </row>
    <row r="7108" ht="12.75">
      <c r="H7108" s="52"/>
    </row>
    <row r="7109" ht="12.75">
      <c r="H7109" s="52"/>
    </row>
    <row r="7110" ht="12.75">
      <c r="H7110" s="52"/>
    </row>
    <row r="7111" ht="12.75">
      <c r="H7111" s="52"/>
    </row>
    <row r="7112" ht="12.75">
      <c r="H7112" s="52"/>
    </row>
    <row r="7113" ht="12.75">
      <c r="H7113" s="52"/>
    </row>
    <row r="7114" ht="12.75">
      <c r="H7114" s="52"/>
    </row>
    <row r="7115" ht="12.75">
      <c r="H7115" s="52"/>
    </row>
    <row r="7116" ht="12.75">
      <c r="H7116" s="52"/>
    </row>
    <row r="7117" ht="12.75">
      <c r="H7117" s="52"/>
    </row>
    <row r="7118" ht="12.75">
      <c r="H7118" s="52"/>
    </row>
    <row r="7119" ht="12.75">
      <c r="H7119" s="52"/>
    </row>
    <row r="7120" ht="12.75">
      <c r="H7120" s="52"/>
    </row>
    <row r="7121" ht="12.75">
      <c r="H7121" s="52"/>
    </row>
    <row r="7122" ht="12.75">
      <c r="H7122" s="52"/>
    </row>
    <row r="7123" ht="12.75">
      <c r="H7123" s="52"/>
    </row>
    <row r="7124" ht="12.75">
      <c r="H7124" s="52"/>
    </row>
    <row r="7125" ht="12.75">
      <c r="H7125" s="52"/>
    </row>
    <row r="7126" ht="12.75">
      <c r="H7126" s="52"/>
    </row>
    <row r="7127" ht="12.75">
      <c r="H7127" s="52"/>
    </row>
    <row r="7128" ht="12.75">
      <c r="H7128" s="52"/>
    </row>
    <row r="7129" ht="12.75">
      <c r="H7129" s="52"/>
    </row>
    <row r="7130" ht="12.75">
      <c r="H7130" s="52"/>
    </row>
    <row r="7131" ht="12.75">
      <c r="H7131" s="52"/>
    </row>
    <row r="7132" ht="12.75">
      <c r="H7132" s="52"/>
    </row>
    <row r="7133" ht="12.75">
      <c r="H7133" s="52"/>
    </row>
    <row r="7134" ht="12.75">
      <c r="H7134" s="52"/>
    </row>
    <row r="7135" ht="12.75">
      <c r="H7135" s="52"/>
    </row>
    <row r="7136" ht="12.75">
      <c r="H7136" s="52"/>
    </row>
    <row r="7137" ht="12.75">
      <c r="H7137" s="52"/>
    </row>
    <row r="7138" ht="12.75">
      <c r="H7138" s="52"/>
    </row>
    <row r="7139" ht="12.75">
      <c r="H7139" s="52"/>
    </row>
    <row r="7140" ht="12.75">
      <c r="H7140" s="52"/>
    </row>
    <row r="7141" ht="12.75">
      <c r="H7141" s="52"/>
    </row>
    <row r="7142" ht="12.75">
      <c r="H7142" s="52"/>
    </row>
    <row r="7143" ht="12.75">
      <c r="H7143" s="52"/>
    </row>
    <row r="7144" ht="12.75">
      <c r="H7144" s="52"/>
    </row>
    <row r="7145" ht="12.75">
      <c r="H7145" s="52"/>
    </row>
    <row r="7146" ht="12.75">
      <c r="H7146" s="52"/>
    </row>
    <row r="7147" ht="12.75">
      <c r="H7147" s="52"/>
    </row>
    <row r="7148" ht="12.75">
      <c r="H7148" s="52"/>
    </row>
    <row r="7149" ht="12.75">
      <c r="H7149" s="52"/>
    </row>
    <row r="7150" ht="12.75">
      <c r="H7150" s="52"/>
    </row>
    <row r="7151" ht="12.75">
      <c r="H7151" s="52"/>
    </row>
    <row r="7152" ht="12.75">
      <c r="H7152" s="52"/>
    </row>
    <row r="7153" ht="12.75">
      <c r="H7153" s="52"/>
    </row>
    <row r="7154" ht="12.75">
      <c r="H7154" s="52"/>
    </row>
    <row r="7155" ht="12.75">
      <c r="H7155" s="52"/>
    </row>
    <row r="7156" ht="12.75">
      <c r="H7156" s="52"/>
    </row>
    <row r="7157" ht="12.75">
      <c r="H7157" s="52"/>
    </row>
    <row r="7158" ht="12.75">
      <c r="H7158" s="52"/>
    </row>
    <row r="7159" ht="12.75">
      <c r="H7159" s="52"/>
    </row>
    <row r="7160" ht="12.75">
      <c r="H7160" s="52"/>
    </row>
    <row r="7161" ht="12.75">
      <c r="H7161" s="52"/>
    </row>
    <row r="7162" ht="12.75">
      <c r="H7162" s="52"/>
    </row>
    <row r="7163" ht="12.75">
      <c r="H7163" s="52"/>
    </row>
    <row r="7164" ht="12.75">
      <c r="H7164" s="52"/>
    </row>
    <row r="7165" ht="12.75">
      <c r="H7165" s="52"/>
    </row>
    <row r="7166" ht="12.75">
      <c r="H7166" s="52"/>
    </row>
    <row r="7167" ht="12.75">
      <c r="H7167" s="52"/>
    </row>
    <row r="7168" ht="12.75">
      <c r="H7168" s="52"/>
    </row>
    <row r="7169" ht="12.75">
      <c r="H7169" s="52"/>
    </row>
    <row r="7170" ht="12.75">
      <c r="H7170" s="52"/>
    </row>
    <row r="7171" ht="12.75">
      <c r="H7171" s="52"/>
    </row>
    <row r="7172" ht="12.75">
      <c r="H7172" s="52"/>
    </row>
    <row r="7173" ht="12.75">
      <c r="H7173" s="52"/>
    </row>
    <row r="7174" ht="12.75">
      <c r="H7174" s="52"/>
    </row>
    <row r="7175" ht="12.75">
      <c r="H7175" s="52"/>
    </row>
    <row r="7176" ht="12.75">
      <c r="H7176" s="52"/>
    </row>
    <row r="7177" ht="12.75">
      <c r="H7177" s="52"/>
    </row>
    <row r="7178" ht="12.75">
      <c r="H7178" s="52"/>
    </row>
    <row r="7179" ht="12.75">
      <c r="H7179" s="52"/>
    </row>
    <row r="7180" ht="12.75">
      <c r="H7180" s="52"/>
    </row>
    <row r="7181" ht="12.75">
      <c r="H7181" s="52"/>
    </row>
    <row r="7182" ht="12.75">
      <c r="H7182" s="52"/>
    </row>
    <row r="7183" ht="12.75">
      <c r="H7183" s="52"/>
    </row>
    <row r="7184" ht="12.75">
      <c r="H7184" s="52"/>
    </row>
    <row r="7185" ht="12.75">
      <c r="H7185" s="52"/>
    </row>
    <row r="7186" ht="12.75">
      <c r="H7186" s="52"/>
    </row>
    <row r="7187" ht="12.75">
      <c r="H7187" s="52"/>
    </row>
    <row r="7188" ht="12.75">
      <c r="H7188" s="52"/>
    </row>
    <row r="7189" ht="12.75">
      <c r="H7189" s="52"/>
    </row>
    <row r="7190" ht="12.75">
      <c r="H7190" s="52"/>
    </row>
    <row r="7191" ht="12.75">
      <c r="H7191" s="52"/>
    </row>
    <row r="7192" ht="12.75">
      <c r="H7192" s="52"/>
    </row>
    <row r="7193" ht="12.75">
      <c r="H7193" s="52"/>
    </row>
    <row r="7194" ht="12.75">
      <c r="H7194" s="52"/>
    </row>
    <row r="7195" ht="12.75">
      <c r="H7195" s="52"/>
    </row>
    <row r="7196" ht="12.75">
      <c r="H7196" s="52"/>
    </row>
    <row r="7197" ht="12.75">
      <c r="H7197" s="52"/>
    </row>
    <row r="7198" ht="12.75">
      <c r="H7198" s="52"/>
    </row>
    <row r="7199" ht="12.75">
      <c r="H7199" s="52"/>
    </row>
    <row r="7200" ht="12.75">
      <c r="H7200" s="52"/>
    </row>
    <row r="7201" ht="12.75">
      <c r="H7201" s="52"/>
    </row>
    <row r="7202" ht="12.75">
      <c r="H7202" s="52"/>
    </row>
    <row r="7203" ht="12.75">
      <c r="H7203" s="52"/>
    </row>
    <row r="7204" ht="12.75">
      <c r="H7204" s="52"/>
    </row>
    <row r="7205" ht="12.75">
      <c r="H7205" s="52"/>
    </row>
    <row r="7206" ht="12.75">
      <c r="H7206" s="52"/>
    </row>
    <row r="7207" ht="12.75">
      <c r="H7207" s="52"/>
    </row>
    <row r="7208" ht="12.75">
      <c r="H7208" s="52"/>
    </row>
    <row r="7209" ht="12.75">
      <c r="H7209" s="52"/>
    </row>
    <row r="7210" ht="12.75">
      <c r="H7210" s="52"/>
    </row>
    <row r="7211" ht="12.75">
      <c r="H7211" s="52"/>
    </row>
    <row r="7212" ht="12.75">
      <c r="H7212" s="52"/>
    </row>
    <row r="7213" ht="12.75">
      <c r="H7213" s="52"/>
    </row>
    <row r="7214" ht="12.75">
      <c r="H7214" s="52"/>
    </row>
    <row r="7215" ht="12.75">
      <c r="H7215" s="52"/>
    </row>
    <row r="7216" ht="12.75">
      <c r="H7216" s="52"/>
    </row>
    <row r="7217" ht="12.75">
      <c r="H7217" s="52"/>
    </row>
    <row r="7218" ht="12.75">
      <c r="H7218" s="52"/>
    </row>
    <row r="7219" ht="12.75">
      <c r="H7219" s="52"/>
    </row>
    <row r="7220" ht="12.75">
      <c r="H7220" s="52"/>
    </row>
    <row r="7221" ht="12.75">
      <c r="H7221" s="52"/>
    </row>
    <row r="7222" ht="12.75">
      <c r="H7222" s="52"/>
    </row>
    <row r="7223" ht="12.75">
      <c r="H7223" s="52"/>
    </row>
    <row r="7224" ht="12.75">
      <c r="H7224" s="52"/>
    </row>
    <row r="7225" ht="12.75">
      <c r="H7225" s="52"/>
    </row>
    <row r="7226" ht="12.75">
      <c r="H7226" s="52"/>
    </row>
    <row r="7227" ht="12.75">
      <c r="H7227" s="52"/>
    </row>
    <row r="7228" ht="12.75">
      <c r="H7228" s="52"/>
    </row>
    <row r="7229" ht="12.75">
      <c r="H7229" s="52"/>
    </row>
    <row r="7230" ht="12.75">
      <c r="H7230" s="52"/>
    </row>
    <row r="7231" ht="12.75">
      <c r="H7231" s="52"/>
    </row>
    <row r="7232" ht="12.75">
      <c r="H7232" s="52"/>
    </row>
    <row r="7233" ht="12.75">
      <c r="H7233" s="52"/>
    </row>
    <row r="7234" ht="12.75">
      <c r="H7234" s="52"/>
    </row>
    <row r="7235" ht="12.75">
      <c r="H7235" s="52"/>
    </row>
    <row r="7236" ht="12.75">
      <c r="H7236" s="52"/>
    </row>
    <row r="7237" ht="12.75">
      <c r="H7237" s="52"/>
    </row>
    <row r="7238" ht="12.75">
      <c r="H7238" s="52"/>
    </row>
    <row r="7239" ht="12.75">
      <c r="H7239" s="52"/>
    </row>
    <row r="7240" ht="12.75">
      <c r="H7240" s="52"/>
    </row>
    <row r="7241" ht="12.75">
      <c r="H7241" s="52"/>
    </row>
    <row r="7242" ht="12.75">
      <c r="H7242" s="52"/>
    </row>
    <row r="7243" ht="12.75">
      <c r="H7243" s="52"/>
    </row>
    <row r="7244" ht="12.75">
      <c r="H7244" s="52"/>
    </row>
    <row r="7245" ht="12.75">
      <c r="H7245" s="52"/>
    </row>
    <row r="7246" ht="12.75">
      <c r="H7246" s="52"/>
    </row>
    <row r="7247" ht="12.75">
      <c r="H7247" s="52"/>
    </row>
    <row r="7248" ht="12.75">
      <c r="H7248" s="52"/>
    </row>
    <row r="7249" ht="12.75">
      <c r="H7249" s="52"/>
    </row>
    <row r="7250" ht="12.75">
      <c r="H7250" s="52"/>
    </row>
    <row r="7251" ht="12.75">
      <c r="H7251" s="52"/>
    </row>
    <row r="7252" ht="12.75">
      <c r="H7252" s="52"/>
    </row>
    <row r="7253" ht="12.75">
      <c r="H7253" s="52"/>
    </row>
    <row r="7254" ht="12.75">
      <c r="H7254" s="52"/>
    </row>
    <row r="7255" ht="12.75">
      <c r="H7255" s="52"/>
    </row>
    <row r="7256" ht="12.75">
      <c r="H7256" s="52"/>
    </row>
    <row r="7257" ht="12.75">
      <c r="H7257" s="52"/>
    </row>
    <row r="7258" ht="12.75">
      <c r="H7258" s="52"/>
    </row>
    <row r="7259" ht="12.75">
      <c r="H7259" s="52"/>
    </row>
    <row r="7260" ht="12.75">
      <c r="H7260" s="52"/>
    </row>
    <row r="7261" ht="12.75">
      <c r="H7261" s="52"/>
    </row>
    <row r="7262" ht="12.75">
      <c r="H7262" s="52"/>
    </row>
    <row r="7263" ht="12.75">
      <c r="H7263" s="52"/>
    </row>
    <row r="7264" ht="12.75">
      <c r="H7264" s="52"/>
    </row>
    <row r="7265" ht="12.75">
      <c r="H7265" s="52"/>
    </row>
    <row r="7266" ht="12.75">
      <c r="H7266" s="52"/>
    </row>
    <row r="7267" ht="12.75">
      <c r="H7267" s="52"/>
    </row>
    <row r="7268" ht="12.75">
      <c r="H7268" s="52"/>
    </row>
    <row r="7269" ht="12.75">
      <c r="H7269" s="52"/>
    </row>
    <row r="7270" ht="12.75">
      <c r="H7270" s="52"/>
    </row>
    <row r="7271" ht="12.75">
      <c r="H7271" s="52"/>
    </row>
    <row r="7272" ht="12.75">
      <c r="H7272" s="52"/>
    </row>
    <row r="7273" ht="12.75">
      <c r="H7273" s="52"/>
    </row>
    <row r="7274" ht="12.75">
      <c r="H7274" s="52"/>
    </row>
    <row r="7275" ht="12.75">
      <c r="H7275" s="52"/>
    </row>
    <row r="7276" ht="12.75">
      <c r="H7276" s="52"/>
    </row>
    <row r="7277" ht="12.75">
      <c r="H7277" s="52"/>
    </row>
    <row r="7278" ht="12.75">
      <c r="H7278" s="52"/>
    </row>
    <row r="7279" ht="12.75">
      <c r="H7279" s="52"/>
    </row>
    <row r="7280" ht="12.75">
      <c r="H7280" s="52"/>
    </row>
    <row r="7281" ht="12.75">
      <c r="H7281" s="52"/>
    </row>
    <row r="7282" ht="12.75">
      <c r="H7282" s="52"/>
    </row>
    <row r="7283" ht="12.75">
      <c r="H7283" s="52"/>
    </row>
    <row r="7284" ht="12.75">
      <c r="H7284" s="52"/>
    </row>
    <row r="7285" ht="12.75">
      <c r="H7285" s="52"/>
    </row>
    <row r="7286" ht="12.75">
      <c r="H7286" s="52"/>
    </row>
    <row r="7287" ht="12.75">
      <c r="H7287" s="52"/>
    </row>
    <row r="7288" ht="12.75">
      <c r="H7288" s="52"/>
    </row>
    <row r="7289" ht="12.75">
      <c r="H7289" s="52"/>
    </row>
    <row r="7290" ht="12.75">
      <c r="H7290" s="52"/>
    </row>
    <row r="7291" ht="12.75">
      <c r="H7291" s="52"/>
    </row>
    <row r="7292" ht="12.75">
      <c r="H7292" s="52"/>
    </row>
    <row r="7293" ht="12.75">
      <c r="H7293" s="52"/>
    </row>
    <row r="7294" ht="12.75">
      <c r="H7294" s="52"/>
    </row>
    <row r="7295" ht="12.75">
      <c r="H7295" s="52"/>
    </row>
    <row r="7296" ht="12.75">
      <c r="H7296" s="52"/>
    </row>
    <row r="7297" ht="12.75">
      <c r="H7297" s="52"/>
    </row>
    <row r="7298" ht="12.75">
      <c r="H7298" s="52"/>
    </row>
    <row r="7299" ht="12.75">
      <c r="H7299" s="52"/>
    </row>
    <row r="7300" ht="12.75">
      <c r="H7300" s="52"/>
    </row>
    <row r="7301" ht="12.75">
      <c r="H7301" s="52"/>
    </row>
    <row r="7302" ht="12.75">
      <c r="H7302" s="52"/>
    </row>
    <row r="7303" ht="12.75">
      <c r="H7303" s="52"/>
    </row>
    <row r="7304" ht="12.75">
      <c r="H7304" s="52"/>
    </row>
    <row r="7305" ht="12.75">
      <c r="H7305" s="52"/>
    </row>
    <row r="7306" ht="12.75">
      <c r="H7306" s="52"/>
    </row>
    <row r="7307" ht="12.75">
      <c r="H7307" s="52"/>
    </row>
    <row r="7308" ht="12.75">
      <c r="H7308" s="52"/>
    </row>
    <row r="7309" ht="12.75">
      <c r="H7309" s="52"/>
    </row>
    <row r="7310" ht="12.75">
      <c r="H7310" s="52"/>
    </row>
    <row r="7311" ht="12.75">
      <c r="H7311" s="52"/>
    </row>
    <row r="7312" ht="12.75">
      <c r="H7312" s="52"/>
    </row>
    <row r="7313" ht="12.75">
      <c r="H7313" s="52"/>
    </row>
    <row r="7314" ht="12.75">
      <c r="H7314" s="52"/>
    </row>
    <row r="7315" ht="12.75">
      <c r="H7315" s="52"/>
    </row>
    <row r="7316" ht="12.75">
      <c r="H7316" s="52"/>
    </row>
    <row r="7317" ht="12.75">
      <c r="H7317" s="52"/>
    </row>
    <row r="7318" ht="12.75">
      <c r="H7318" s="52"/>
    </row>
    <row r="7319" ht="12.75">
      <c r="H7319" s="52"/>
    </row>
    <row r="7320" ht="12.75">
      <c r="H7320" s="52"/>
    </row>
    <row r="7321" ht="12.75">
      <c r="H7321" s="52"/>
    </row>
    <row r="7322" ht="12.75">
      <c r="H7322" s="52"/>
    </row>
    <row r="7323" ht="12.75">
      <c r="H7323" s="52"/>
    </row>
    <row r="7324" ht="12.75">
      <c r="H7324" s="52"/>
    </row>
    <row r="7325" ht="12.75">
      <c r="H7325" s="52"/>
    </row>
    <row r="7326" ht="12.75">
      <c r="H7326" s="52"/>
    </row>
    <row r="7327" ht="12.75">
      <c r="H7327" s="52"/>
    </row>
    <row r="7328" ht="12.75">
      <c r="H7328" s="52"/>
    </row>
    <row r="7329" ht="12.75">
      <c r="H7329" s="52"/>
    </row>
    <row r="7330" ht="12.75">
      <c r="H7330" s="52"/>
    </row>
    <row r="7331" ht="12.75">
      <c r="H7331" s="52"/>
    </row>
    <row r="7332" ht="12.75">
      <c r="H7332" s="52"/>
    </row>
    <row r="7333" ht="12.75">
      <c r="H7333" s="52"/>
    </row>
    <row r="7334" ht="12.75">
      <c r="H7334" s="52"/>
    </row>
    <row r="7335" ht="12.75">
      <c r="H7335" s="52"/>
    </row>
    <row r="7336" ht="12.75">
      <c r="H7336" s="52"/>
    </row>
    <row r="7337" ht="12.75">
      <c r="H7337" s="52"/>
    </row>
    <row r="7338" ht="12.75">
      <c r="H7338" s="52"/>
    </row>
    <row r="7339" ht="12.75">
      <c r="H7339" s="52"/>
    </row>
    <row r="7340" ht="12.75">
      <c r="H7340" s="52"/>
    </row>
    <row r="7341" ht="12.75">
      <c r="H7341" s="52"/>
    </row>
    <row r="7342" ht="12.75">
      <c r="H7342" s="52"/>
    </row>
    <row r="7343" ht="12.75">
      <c r="H7343" s="52"/>
    </row>
    <row r="7344" ht="12.75">
      <c r="H7344" s="52"/>
    </row>
    <row r="7345" ht="12.75">
      <c r="H7345" s="52"/>
    </row>
    <row r="7346" ht="12.75">
      <c r="H7346" s="52"/>
    </row>
    <row r="7347" ht="12.75">
      <c r="H7347" s="52"/>
    </row>
    <row r="7348" ht="12.75">
      <c r="H7348" s="52"/>
    </row>
    <row r="7349" ht="12.75">
      <c r="H7349" s="52"/>
    </row>
    <row r="7350" ht="12.75">
      <c r="H7350" s="52"/>
    </row>
    <row r="7351" ht="12.75">
      <c r="H7351" s="52"/>
    </row>
    <row r="7352" ht="12.75">
      <c r="H7352" s="52"/>
    </row>
    <row r="7353" ht="12.75">
      <c r="H7353" s="52"/>
    </row>
    <row r="7354" ht="12.75">
      <c r="H7354" s="52"/>
    </row>
    <row r="7355" ht="12.75">
      <c r="H7355" s="52"/>
    </row>
    <row r="7356" ht="12.75">
      <c r="H7356" s="52"/>
    </row>
    <row r="7357" ht="12.75">
      <c r="H7357" s="52"/>
    </row>
    <row r="7358" ht="12.75">
      <c r="H7358" s="52"/>
    </row>
    <row r="7359" ht="12.75">
      <c r="H7359" s="52"/>
    </row>
    <row r="7360" ht="12.75">
      <c r="H7360" s="52"/>
    </row>
    <row r="7361" ht="12.75">
      <c r="H7361" s="52"/>
    </row>
    <row r="7362" ht="12.75">
      <c r="H7362" s="52"/>
    </row>
    <row r="7363" ht="12.75">
      <c r="H7363" s="52"/>
    </row>
    <row r="7364" ht="12.75">
      <c r="H7364" s="52"/>
    </row>
    <row r="7365" ht="12.75">
      <c r="H7365" s="52"/>
    </row>
    <row r="7366" ht="12.75">
      <c r="H7366" s="52"/>
    </row>
    <row r="7367" ht="12.75">
      <c r="H7367" s="52"/>
    </row>
    <row r="7368" ht="12.75">
      <c r="H7368" s="52"/>
    </row>
    <row r="7369" ht="12.75">
      <c r="H7369" s="52"/>
    </row>
    <row r="7370" ht="12.75">
      <c r="H7370" s="52"/>
    </row>
    <row r="7371" ht="12.75">
      <c r="H7371" s="52"/>
    </row>
    <row r="7372" ht="12.75">
      <c r="H7372" s="52"/>
    </row>
    <row r="7373" ht="12.75">
      <c r="H7373" s="52"/>
    </row>
    <row r="7374" ht="12.75">
      <c r="H7374" s="52"/>
    </row>
    <row r="7375" ht="12.75">
      <c r="H7375" s="52"/>
    </row>
    <row r="7376" ht="12.75">
      <c r="H7376" s="52"/>
    </row>
    <row r="7377" ht="12.75">
      <c r="H7377" s="52"/>
    </row>
    <row r="7378" ht="12.75">
      <c r="H7378" s="52"/>
    </row>
    <row r="7379" ht="12.75">
      <c r="H7379" s="52"/>
    </row>
    <row r="7380" ht="12.75">
      <c r="H7380" s="52"/>
    </row>
    <row r="7381" ht="12.75">
      <c r="H7381" s="52"/>
    </row>
    <row r="7382" ht="12.75">
      <c r="H7382" s="52"/>
    </row>
    <row r="7383" ht="12.75">
      <c r="H7383" s="52"/>
    </row>
    <row r="7384" ht="12.75">
      <c r="H7384" s="52"/>
    </row>
    <row r="7385" ht="12.75">
      <c r="H7385" s="52"/>
    </row>
    <row r="7386" ht="12.75">
      <c r="H7386" s="52"/>
    </row>
    <row r="7387" ht="12.75">
      <c r="H7387" s="52"/>
    </row>
    <row r="7388" ht="12.75">
      <c r="H7388" s="52"/>
    </row>
    <row r="7389" ht="12.75">
      <c r="H7389" s="52"/>
    </row>
    <row r="7390" ht="12.75">
      <c r="H7390" s="52"/>
    </row>
    <row r="7391" ht="12.75">
      <c r="H7391" s="52"/>
    </row>
    <row r="7392" ht="12.75">
      <c r="H7392" s="52"/>
    </row>
    <row r="7393" ht="12.75">
      <c r="H7393" s="52"/>
    </row>
    <row r="7394" ht="12.75">
      <c r="H7394" s="52"/>
    </row>
    <row r="7395" ht="12.75">
      <c r="H7395" s="52"/>
    </row>
    <row r="7396" ht="12.75">
      <c r="H7396" s="52"/>
    </row>
    <row r="7397" ht="12.75">
      <c r="H7397" s="52"/>
    </row>
    <row r="7398" ht="12.75">
      <c r="H7398" s="52"/>
    </row>
    <row r="7399" ht="12.75">
      <c r="H7399" s="52"/>
    </row>
    <row r="7400" ht="12.75">
      <c r="H7400" s="52"/>
    </row>
    <row r="7401" ht="12.75">
      <c r="H7401" s="52"/>
    </row>
    <row r="7402" ht="12.75">
      <c r="H7402" s="52"/>
    </row>
    <row r="7403" ht="12.75">
      <c r="H7403" s="52"/>
    </row>
    <row r="7404" ht="12.75">
      <c r="H7404" s="52"/>
    </row>
    <row r="7405" ht="12.75">
      <c r="H7405" s="52"/>
    </row>
    <row r="7406" ht="12.75">
      <c r="H7406" s="52"/>
    </row>
    <row r="7407" ht="12.75">
      <c r="H7407" s="52"/>
    </row>
    <row r="7408" ht="12.75">
      <c r="H7408" s="52"/>
    </row>
    <row r="7409" ht="12.75">
      <c r="H7409" s="52"/>
    </row>
    <row r="7410" ht="12.75">
      <c r="H7410" s="52"/>
    </row>
    <row r="7411" ht="12.75">
      <c r="H7411" s="52"/>
    </row>
    <row r="7412" ht="12.75">
      <c r="H7412" s="52"/>
    </row>
    <row r="7413" ht="12.75">
      <c r="H7413" s="52"/>
    </row>
    <row r="7414" ht="12.75">
      <c r="H7414" s="52"/>
    </row>
    <row r="7415" ht="12.75">
      <c r="H7415" s="52"/>
    </row>
    <row r="7416" ht="12.75">
      <c r="H7416" s="52"/>
    </row>
    <row r="7417" ht="12.75">
      <c r="H7417" s="52"/>
    </row>
    <row r="7418" ht="12.75">
      <c r="H7418" s="52"/>
    </row>
    <row r="7419" ht="12.75">
      <c r="H7419" s="52"/>
    </row>
    <row r="7420" ht="12.75">
      <c r="H7420" s="52"/>
    </row>
    <row r="7421" ht="12.75">
      <c r="H7421" s="52"/>
    </row>
    <row r="7422" ht="12.75">
      <c r="H7422" s="52"/>
    </row>
    <row r="7423" ht="12.75">
      <c r="H7423" s="52"/>
    </row>
    <row r="7424" ht="12.75">
      <c r="H7424" s="52"/>
    </row>
    <row r="7425" ht="12.75">
      <c r="H7425" s="52"/>
    </row>
    <row r="7426" ht="12.75">
      <c r="H7426" s="52"/>
    </row>
    <row r="7427" ht="12.75">
      <c r="H7427" s="52"/>
    </row>
    <row r="7428" ht="12.75">
      <c r="H7428" s="52"/>
    </row>
    <row r="7429" ht="12.75">
      <c r="H7429" s="52"/>
    </row>
    <row r="7430" ht="12.75">
      <c r="H7430" s="52"/>
    </row>
    <row r="7431" ht="12.75">
      <c r="H7431" s="52"/>
    </row>
    <row r="7432" ht="12.75">
      <c r="H7432" s="52"/>
    </row>
    <row r="7433" ht="12.75">
      <c r="H7433" s="52"/>
    </row>
    <row r="7434" ht="12.75">
      <c r="H7434" s="52"/>
    </row>
    <row r="7435" ht="12.75">
      <c r="H7435" s="52"/>
    </row>
    <row r="7436" ht="12.75">
      <c r="H7436" s="52"/>
    </row>
    <row r="7437" ht="12.75">
      <c r="H7437" s="52"/>
    </row>
    <row r="7438" ht="12.75">
      <c r="H7438" s="52"/>
    </row>
    <row r="7439" ht="12.75">
      <c r="H7439" s="52"/>
    </row>
    <row r="7440" ht="12.75">
      <c r="H7440" s="52"/>
    </row>
    <row r="7441" ht="12.75">
      <c r="H7441" s="52"/>
    </row>
    <row r="7442" ht="12.75">
      <c r="H7442" s="52"/>
    </row>
    <row r="7443" ht="12.75">
      <c r="H7443" s="52"/>
    </row>
    <row r="7444" ht="12.75">
      <c r="H7444" s="52"/>
    </row>
    <row r="7445" ht="12.75">
      <c r="H7445" s="52"/>
    </row>
    <row r="7446" ht="12.75">
      <c r="H7446" s="52"/>
    </row>
    <row r="7447" ht="12.75">
      <c r="H7447" s="52"/>
    </row>
    <row r="7448" ht="12.75">
      <c r="H7448" s="52"/>
    </row>
    <row r="7449" ht="12.75">
      <c r="H7449" s="52"/>
    </row>
    <row r="7450" ht="12.75">
      <c r="H7450" s="52"/>
    </row>
    <row r="7451" ht="12.75">
      <c r="H7451" s="52"/>
    </row>
    <row r="7452" ht="12.75">
      <c r="H7452" s="52"/>
    </row>
    <row r="7453" ht="12.75">
      <c r="H7453" s="52"/>
    </row>
    <row r="7454" ht="12.75">
      <c r="H7454" s="52"/>
    </row>
    <row r="7455" ht="12.75">
      <c r="H7455" s="52"/>
    </row>
    <row r="7456" ht="12.75">
      <c r="H7456" s="52"/>
    </row>
    <row r="7457" ht="12.75">
      <c r="H7457" s="52"/>
    </row>
    <row r="7458" ht="12.75">
      <c r="H7458" s="52"/>
    </row>
    <row r="7459" ht="12.75">
      <c r="H7459" s="52"/>
    </row>
    <row r="7460" ht="12.75">
      <c r="H7460" s="52"/>
    </row>
    <row r="7461" ht="12.75">
      <c r="H7461" s="52"/>
    </row>
    <row r="7462" ht="12.75">
      <c r="H7462" s="52"/>
    </row>
    <row r="7463" ht="12.75">
      <c r="H7463" s="52"/>
    </row>
    <row r="7464" ht="12.75">
      <c r="H7464" s="52"/>
    </row>
    <row r="7465" ht="12.75">
      <c r="H7465" s="52"/>
    </row>
    <row r="7466" ht="12.75">
      <c r="H7466" s="52"/>
    </row>
    <row r="7467" ht="12.75">
      <c r="H7467" s="52"/>
    </row>
    <row r="7468" ht="12.75">
      <c r="H7468" s="52"/>
    </row>
    <row r="7469" ht="12.75">
      <c r="H7469" s="52"/>
    </row>
    <row r="7470" ht="12.75">
      <c r="H7470" s="52"/>
    </row>
    <row r="7471" ht="12.75">
      <c r="H7471" s="52"/>
    </row>
    <row r="7472" ht="12.75">
      <c r="H7472" s="52"/>
    </row>
    <row r="7473" ht="12.75">
      <c r="H7473" s="52"/>
    </row>
    <row r="7474" ht="12.75">
      <c r="H7474" s="52"/>
    </row>
    <row r="7475" ht="12.75">
      <c r="H7475" s="52"/>
    </row>
    <row r="7476" ht="12.75">
      <c r="H7476" s="52"/>
    </row>
    <row r="7477" ht="12.75">
      <c r="H7477" s="52"/>
    </row>
    <row r="7478" ht="12.75">
      <c r="H7478" s="52"/>
    </row>
    <row r="7479" ht="12.75">
      <c r="H7479" s="52"/>
    </row>
    <row r="7480" ht="12.75">
      <c r="H7480" s="52"/>
    </row>
    <row r="7481" ht="12.75">
      <c r="H7481" s="52"/>
    </row>
    <row r="7482" ht="12.75">
      <c r="H7482" s="52"/>
    </row>
    <row r="7483" ht="12.75">
      <c r="H7483" s="52"/>
    </row>
    <row r="7484" ht="12.75">
      <c r="H7484" s="52"/>
    </row>
    <row r="7485" ht="12.75">
      <c r="H7485" s="52"/>
    </row>
    <row r="7486" ht="12.75">
      <c r="H7486" s="52"/>
    </row>
    <row r="7487" ht="12.75">
      <c r="H7487" s="52"/>
    </row>
    <row r="7488" ht="12.75">
      <c r="H7488" s="52"/>
    </row>
    <row r="7489" ht="12.75">
      <c r="H7489" s="52"/>
    </row>
    <row r="7490" ht="12.75">
      <c r="H7490" s="52"/>
    </row>
    <row r="7491" ht="12.75">
      <c r="H7491" s="52"/>
    </row>
    <row r="7492" ht="12.75">
      <c r="H7492" s="52"/>
    </row>
    <row r="7493" ht="12.75">
      <c r="H7493" s="52"/>
    </row>
    <row r="7494" ht="12.75">
      <c r="H7494" s="52"/>
    </row>
    <row r="7495" ht="12.75">
      <c r="H7495" s="52"/>
    </row>
    <row r="7496" ht="12.75">
      <c r="H7496" s="52"/>
    </row>
    <row r="7497" ht="12.75">
      <c r="H7497" s="52"/>
    </row>
    <row r="7498" ht="12.75">
      <c r="H7498" s="52"/>
    </row>
    <row r="7499" ht="12.75">
      <c r="H7499" s="52"/>
    </row>
    <row r="7500" ht="12.75">
      <c r="H7500" s="52"/>
    </row>
    <row r="7501" ht="12.75">
      <c r="H7501" s="52"/>
    </row>
    <row r="7502" ht="12.75">
      <c r="H7502" s="52"/>
    </row>
    <row r="7503" ht="12.75">
      <c r="H7503" s="52"/>
    </row>
    <row r="7504" ht="12.75">
      <c r="H7504" s="52"/>
    </row>
    <row r="7505" ht="12.75">
      <c r="H7505" s="52"/>
    </row>
    <row r="7506" ht="12.75">
      <c r="H7506" s="52"/>
    </row>
    <row r="7507" ht="12.75">
      <c r="H7507" s="52"/>
    </row>
    <row r="7508" ht="12.75">
      <c r="H7508" s="52"/>
    </row>
    <row r="7509" ht="12.75">
      <c r="H7509" s="52"/>
    </row>
    <row r="7510" ht="12.75">
      <c r="H7510" s="52"/>
    </row>
    <row r="7511" ht="12.75">
      <c r="H7511" s="52"/>
    </row>
    <row r="7512" ht="12.75">
      <c r="H7512" s="52"/>
    </row>
    <row r="7513" ht="12.75">
      <c r="H7513" s="52"/>
    </row>
    <row r="7514" ht="12.75">
      <c r="H7514" s="52"/>
    </row>
    <row r="7515" ht="12.75">
      <c r="H7515" s="52"/>
    </row>
    <row r="7516" ht="12.75">
      <c r="H7516" s="52"/>
    </row>
    <row r="7517" ht="12.75">
      <c r="H7517" s="52"/>
    </row>
    <row r="7518" ht="12.75">
      <c r="H7518" s="52"/>
    </row>
    <row r="7519" ht="12.75">
      <c r="H7519" s="52"/>
    </row>
    <row r="7520" ht="12.75">
      <c r="H7520" s="52"/>
    </row>
    <row r="7521" ht="12.75">
      <c r="H7521" s="52"/>
    </row>
    <row r="7522" ht="12.75">
      <c r="H7522" s="52"/>
    </row>
    <row r="7523" ht="12.75">
      <c r="H7523" s="52"/>
    </row>
    <row r="7524" ht="12.75">
      <c r="H7524" s="52"/>
    </row>
    <row r="7525" ht="12.75">
      <c r="H7525" s="52"/>
    </row>
    <row r="7526" ht="12.75">
      <c r="H7526" s="52"/>
    </row>
    <row r="7527" ht="12.75">
      <c r="H7527" s="52"/>
    </row>
    <row r="7528" ht="12.75">
      <c r="H7528" s="52"/>
    </row>
    <row r="7529" ht="12.75">
      <c r="H7529" s="52"/>
    </row>
    <row r="7530" ht="12.75">
      <c r="H7530" s="52"/>
    </row>
    <row r="7531" ht="12.75">
      <c r="H7531" s="52"/>
    </row>
    <row r="7532" ht="12.75">
      <c r="H7532" s="52"/>
    </row>
    <row r="7533" ht="12.75">
      <c r="H7533" s="52"/>
    </row>
    <row r="7534" ht="12.75">
      <c r="H7534" s="52"/>
    </row>
    <row r="7535" ht="12.75">
      <c r="H7535" s="52"/>
    </row>
    <row r="7536" ht="12.75">
      <c r="H7536" s="52"/>
    </row>
    <row r="7537" ht="12.75">
      <c r="H7537" s="52"/>
    </row>
    <row r="7538" ht="12.75">
      <c r="H7538" s="52"/>
    </row>
    <row r="7539" ht="12.75">
      <c r="H7539" s="52"/>
    </row>
    <row r="7540" ht="12.75">
      <c r="H7540" s="52"/>
    </row>
    <row r="7541" ht="12.75">
      <c r="H7541" s="52"/>
    </row>
    <row r="7542" ht="12.75">
      <c r="H7542" s="52"/>
    </row>
    <row r="7543" ht="12.75">
      <c r="H7543" s="52"/>
    </row>
    <row r="7544" ht="12.75">
      <c r="H7544" s="52"/>
    </row>
    <row r="7545" ht="12.75">
      <c r="H7545" s="52"/>
    </row>
    <row r="7546" ht="12.75">
      <c r="H7546" s="52"/>
    </row>
    <row r="7547" ht="12.75">
      <c r="H7547" s="52"/>
    </row>
    <row r="7548" ht="12.75">
      <c r="H7548" s="52"/>
    </row>
    <row r="7549" ht="12.75">
      <c r="H7549" s="52"/>
    </row>
    <row r="7550" ht="12.75">
      <c r="H7550" s="52"/>
    </row>
    <row r="7551" ht="12.75">
      <c r="H7551" s="52"/>
    </row>
    <row r="7552" ht="12.75">
      <c r="H7552" s="52"/>
    </row>
    <row r="7553" ht="12.75">
      <c r="H7553" s="52"/>
    </row>
    <row r="7554" ht="12.75">
      <c r="H7554" s="52"/>
    </row>
    <row r="7555" ht="12.75">
      <c r="H7555" s="52"/>
    </row>
    <row r="7556" ht="12.75">
      <c r="H7556" s="52"/>
    </row>
    <row r="7557" ht="12.75">
      <c r="H7557" s="52"/>
    </row>
    <row r="7558" ht="12.75">
      <c r="H7558" s="52"/>
    </row>
    <row r="7559" ht="12.75">
      <c r="H7559" s="52"/>
    </row>
    <row r="7560" ht="12.75">
      <c r="H7560" s="52"/>
    </row>
    <row r="7561" ht="12.75">
      <c r="H7561" s="52"/>
    </row>
    <row r="7562" ht="12.75">
      <c r="H7562" s="52"/>
    </row>
    <row r="7563" ht="12.75">
      <c r="H7563" s="52"/>
    </row>
    <row r="7564" ht="12.75">
      <c r="H7564" s="52"/>
    </row>
    <row r="7565" ht="12.75">
      <c r="H7565" s="52"/>
    </row>
    <row r="7566" ht="12.75">
      <c r="H7566" s="52"/>
    </row>
    <row r="7567" ht="12.75">
      <c r="H7567" s="52"/>
    </row>
    <row r="7568" ht="12.75">
      <c r="H7568" s="52"/>
    </row>
    <row r="7569" ht="12.75">
      <c r="H7569" s="52"/>
    </row>
    <row r="7570" ht="12.75">
      <c r="H7570" s="52"/>
    </row>
    <row r="7571" ht="12.75">
      <c r="H7571" s="52"/>
    </row>
    <row r="7572" ht="12.75">
      <c r="H7572" s="52"/>
    </row>
    <row r="7573" ht="12.75">
      <c r="H7573" s="52"/>
    </row>
    <row r="7574" ht="12.75">
      <c r="H7574" s="52"/>
    </row>
    <row r="7575" ht="12.75">
      <c r="H7575" s="52"/>
    </row>
    <row r="7576" ht="12.75">
      <c r="H7576" s="52"/>
    </row>
    <row r="7577" ht="12.75">
      <c r="H7577" s="52"/>
    </row>
    <row r="7578" ht="12.75">
      <c r="H7578" s="52"/>
    </row>
    <row r="7579" ht="12.75">
      <c r="H7579" s="52"/>
    </row>
    <row r="7580" ht="12.75">
      <c r="H7580" s="52"/>
    </row>
    <row r="7581" ht="12.75">
      <c r="H7581" s="52"/>
    </row>
    <row r="7582" ht="12.75">
      <c r="H7582" s="52"/>
    </row>
    <row r="7583" ht="12.75">
      <c r="H7583" s="52"/>
    </row>
    <row r="7584" ht="12.75">
      <c r="H7584" s="52"/>
    </row>
    <row r="7585" ht="12.75">
      <c r="H7585" s="52"/>
    </row>
    <row r="7586" ht="12.75">
      <c r="H7586" s="52"/>
    </row>
    <row r="7587" ht="12.75">
      <c r="H7587" s="52"/>
    </row>
    <row r="7588" ht="12.75">
      <c r="H7588" s="52"/>
    </row>
    <row r="7589" ht="12.75">
      <c r="H7589" s="52"/>
    </row>
    <row r="7590" ht="12.75">
      <c r="H7590" s="52"/>
    </row>
    <row r="7591" ht="12.75">
      <c r="H7591" s="52"/>
    </row>
    <row r="7592" ht="12.75">
      <c r="H7592" s="52"/>
    </row>
    <row r="7593" ht="12.75">
      <c r="H7593" s="52"/>
    </row>
    <row r="7594" ht="12.75">
      <c r="H7594" s="52"/>
    </row>
    <row r="7595" ht="12.75">
      <c r="H7595" s="52"/>
    </row>
    <row r="7596" ht="12.75">
      <c r="H7596" s="52"/>
    </row>
    <row r="7597" ht="12.75">
      <c r="H7597" s="52"/>
    </row>
    <row r="7598" ht="12.75">
      <c r="H7598" s="52"/>
    </row>
    <row r="7599" ht="12.75">
      <c r="H7599" s="52"/>
    </row>
    <row r="7600" ht="12.75">
      <c r="H7600" s="52"/>
    </row>
    <row r="7601" ht="12.75">
      <c r="H7601" s="52"/>
    </row>
    <row r="7602" ht="12.75">
      <c r="H7602" s="52"/>
    </row>
    <row r="7603" ht="12.75">
      <c r="H7603" s="52"/>
    </row>
    <row r="7604" ht="12.75">
      <c r="H7604" s="52"/>
    </row>
    <row r="7605" ht="12.75">
      <c r="H7605" s="52"/>
    </row>
    <row r="7606" ht="12.75">
      <c r="H7606" s="52"/>
    </row>
    <row r="7607" ht="12.75">
      <c r="H7607" s="52"/>
    </row>
    <row r="7608" ht="12.75">
      <c r="H7608" s="52"/>
    </row>
    <row r="7609" ht="12.75">
      <c r="H7609" s="52"/>
    </row>
    <row r="7610" ht="12.75">
      <c r="H7610" s="52"/>
    </row>
    <row r="7611" ht="12.75">
      <c r="H7611" s="52"/>
    </row>
    <row r="7612" ht="12.75">
      <c r="H7612" s="52"/>
    </row>
    <row r="7613" ht="12.75">
      <c r="H7613" s="52"/>
    </row>
    <row r="7614" ht="12.75">
      <c r="H7614" s="52"/>
    </row>
    <row r="7615" ht="12.75">
      <c r="H7615" s="52"/>
    </row>
    <row r="7616" ht="12.75">
      <c r="H7616" s="52"/>
    </row>
    <row r="7617" ht="12.75">
      <c r="H7617" s="52"/>
    </row>
    <row r="7618" ht="12.75">
      <c r="H7618" s="52"/>
    </row>
    <row r="7619" ht="12.75">
      <c r="H7619" s="52"/>
    </row>
    <row r="7620" ht="12.75">
      <c r="H7620" s="52"/>
    </row>
    <row r="7621" ht="12.75">
      <c r="H7621" s="52"/>
    </row>
    <row r="7622" ht="12.75">
      <c r="H7622" s="52"/>
    </row>
    <row r="7623" ht="12.75">
      <c r="H7623" s="52"/>
    </row>
    <row r="7624" ht="12.75">
      <c r="H7624" s="52"/>
    </row>
    <row r="7625" ht="12.75">
      <c r="H7625" s="52"/>
    </row>
    <row r="7626" ht="12.75">
      <c r="H7626" s="52"/>
    </row>
    <row r="7627" ht="12.75">
      <c r="H7627" s="52"/>
    </row>
    <row r="7628" ht="12.75">
      <c r="H7628" s="52"/>
    </row>
    <row r="7629" ht="12.75">
      <c r="H7629" s="52"/>
    </row>
    <row r="7630" ht="12.75">
      <c r="H7630" s="52"/>
    </row>
    <row r="7631" ht="12.75">
      <c r="H7631" s="52"/>
    </row>
    <row r="7632" ht="12.75">
      <c r="H7632" s="52"/>
    </row>
    <row r="7633" ht="12.75">
      <c r="H7633" s="52"/>
    </row>
    <row r="7634" ht="12.75">
      <c r="H7634" s="52"/>
    </row>
    <row r="7635" ht="12.75">
      <c r="H7635" s="52"/>
    </row>
    <row r="7636" ht="12.75">
      <c r="H7636" s="52"/>
    </row>
    <row r="7637" ht="12.75">
      <c r="H7637" s="52"/>
    </row>
    <row r="7638" ht="12.75">
      <c r="H7638" s="52"/>
    </row>
    <row r="7639" ht="12.75">
      <c r="H7639" s="52"/>
    </row>
    <row r="7640" ht="12.75">
      <c r="H7640" s="52"/>
    </row>
    <row r="7641" ht="12.75">
      <c r="H7641" s="52"/>
    </row>
    <row r="7642" ht="12.75">
      <c r="H7642" s="52"/>
    </row>
    <row r="7643" ht="12.75">
      <c r="H7643" s="52"/>
    </row>
    <row r="7644" ht="12.75">
      <c r="H7644" s="52"/>
    </row>
    <row r="7645" ht="12.75">
      <c r="H7645" s="52"/>
    </row>
    <row r="7646" ht="12.75">
      <c r="H7646" s="52"/>
    </row>
    <row r="7647" ht="12.75">
      <c r="H7647" s="52"/>
    </row>
    <row r="7648" ht="12.75">
      <c r="H7648" s="52"/>
    </row>
    <row r="7649" ht="12.75">
      <c r="H7649" s="52"/>
    </row>
    <row r="7650" ht="12.75">
      <c r="H7650" s="52"/>
    </row>
    <row r="7651" ht="12.75">
      <c r="H7651" s="52"/>
    </row>
    <row r="7652" ht="12.75">
      <c r="H7652" s="52"/>
    </row>
    <row r="7653" ht="12.75">
      <c r="H7653" s="52"/>
    </row>
    <row r="7654" ht="12.75">
      <c r="H7654" s="52"/>
    </row>
    <row r="7655" ht="12.75">
      <c r="H7655" s="52"/>
    </row>
    <row r="7656" ht="12.75">
      <c r="H7656" s="52"/>
    </row>
    <row r="7657" ht="12.75">
      <c r="H7657" s="52"/>
    </row>
    <row r="7658" ht="12.75">
      <c r="H7658" s="52"/>
    </row>
    <row r="7659" ht="12.75">
      <c r="H7659" s="52"/>
    </row>
    <row r="7660" ht="12.75">
      <c r="H7660" s="52"/>
    </row>
    <row r="7661" ht="12.75">
      <c r="H7661" s="52"/>
    </row>
    <row r="7662" ht="12.75">
      <c r="H7662" s="52"/>
    </row>
    <row r="7663" ht="12.75">
      <c r="H7663" s="52"/>
    </row>
    <row r="7664" ht="12.75">
      <c r="H7664" s="52"/>
    </row>
    <row r="7665" ht="12.75">
      <c r="H7665" s="52"/>
    </row>
    <row r="7666" ht="12.75">
      <c r="H7666" s="52"/>
    </row>
    <row r="7667" ht="12.75">
      <c r="H7667" s="52"/>
    </row>
    <row r="7668" ht="12.75">
      <c r="H7668" s="52"/>
    </row>
    <row r="7669" ht="12.75">
      <c r="H7669" s="52"/>
    </row>
    <row r="7670" ht="12.75">
      <c r="H7670" s="52"/>
    </row>
    <row r="7671" ht="12.75">
      <c r="H7671" s="52"/>
    </row>
    <row r="7672" ht="12.75">
      <c r="H7672" s="52"/>
    </row>
    <row r="7673" ht="12.75">
      <c r="H7673" s="52"/>
    </row>
    <row r="7674" ht="12.75">
      <c r="H7674" s="52"/>
    </row>
    <row r="7675" ht="12.75">
      <c r="H7675" s="52"/>
    </row>
    <row r="7676" ht="12.75">
      <c r="H7676" s="52"/>
    </row>
    <row r="7677" ht="12.75">
      <c r="H7677" s="52"/>
    </row>
    <row r="7678" ht="12.75">
      <c r="H7678" s="52"/>
    </row>
    <row r="7679" ht="12.75">
      <c r="H7679" s="52"/>
    </row>
    <row r="7680" ht="12.75">
      <c r="H7680" s="52"/>
    </row>
    <row r="7681" ht="12.75">
      <c r="H7681" s="52"/>
    </row>
    <row r="7682" ht="12.75">
      <c r="H7682" s="52"/>
    </row>
    <row r="7683" ht="12.75">
      <c r="H7683" s="52"/>
    </row>
    <row r="7684" ht="12.75">
      <c r="H7684" s="52"/>
    </row>
    <row r="7685" ht="12.75">
      <c r="H7685" s="52"/>
    </row>
    <row r="7686" ht="12.75">
      <c r="H7686" s="52"/>
    </row>
    <row r="7687" ht="12.75">
      <c r="H7687" s="52"/>
    </row>
    <row r="7688" ht="12.75">
      <c r="H7688" s="52"/>
    </row>
    <row r="7689" ht="12.75">
      <c r="H7689" s="52"/>
    </row>
    <row r="7690" ht="12.75">
      <c r="H7690" s="52"/>
    </row>
    <row r="7691" ht="12.75">
      <c r="H7691" s="52"/>
    </row>
    <row r="7692" ht="12.75">
      <c r="H7692" s="52"/>
    </row>
    <row r="7693" ht="12.75">
      <c r="H7693" s="52"/>
    </row>
    <row r="7694" ht="12.75">
      <c r="H7694" s="52"/>
    </row>
    <row r="7695" ht="12.75">
      <c r="H7695" s="52"/>
    </row>
    <row r="7696" ht="12.75">
      <c r="H7696" s="52"/>
    </row>
    <row r="7697" ht="12.75">
      <c r="H7697" s="52"/>
    </row>
    <row r="7698" ht="12.75">
      <c r="H7698" s="52"/>
    </row>
    <row r="7699" ht="12.75">
      <c r="H7699" s="52"/>
    </row>
    <row r="7700" ht="12.75">
      <c r="H7700" s="52"/>
    </row>
    <row r="7701" ht="12.75">
      <c r="H7701" s="52"/>
    </row>
    <row r="7702" ht="12.75">
      <c r="H7702" s="52"/>
    </row>
    <row r="7703" ht="12.75">
      <c r="H7703" s="52"/>
    </row>
    <row r="7704" ht="12.75">
      <c r="H7704" s="52"/>
    </row>
    <row r="7705" ht="12.75">
      <c r="H7705" s="52"/>
    </row>
    <row r="7706" ht="12.75">
      <c r="H7706" s="52"/>
    </row>
    <row r="7707" ht="12.75">
      <c r="H7707" s="52"/>
    </row>
    <row r="7708" ht="12.75">
      <c r="H7708" s="52"/>
    </row>
    <row r="7709" ht="12.75">
      <c r="H7709" s="52"/>
    </row>
    <row r="7710" ht="12.75">
      <c r="H7710" s="52"/>
    </row>
    <row r="7711" ht="12.75">
      <c r="H7711" s="52"/>
    </row>
    <row r="7712" ht="12.75">
      <c r="H7712" s="52"/>
    </row>
    <row r="7713" ht="12.75">
      <c r="H7713" s="52"/>
    </row>
    <row r="7714" ht="12.75">
      <c r="H7714" s="52"/>
    </row>
    <row r="7715" ht="12.75">
      <c r="H7715" s="52"/>
    </row>
    <row r="7716" ht="12.75">
      <c r="H7716" s="52"/>
    </row>
    <row r="7717" ht="12.75">
      <c r="H7717" s="52"/>
    </row>
    <row r="7718" ht="12.75">
      <c r="H7718" s="52"/>
    </row>
    <row r="7719" ht="12.75">
      <c r="H7719" s="52"/>
    </row>
    <row r="7720" ht="12.75">
      <c r="H7720" s="52"/>
    </row>
    <row r="7721" ht="12.75">
      <c r="H7721" s="52"/>
    </row>
    <row r="7722" ht="12.75">
      <c r="H7722" s="52"/>
    </row>
    <row r="7723" ht="12.75">
      <c r="H7723" s="52"/>
    </row>
    <row r="7724" ht="12.75">
      <c r="H7724" s="52"/>
    </row>
    <row r="7725" ht="12.75">
      <c r="H7725" s="52"/>
    </row>
    <row r="7726" ht="12.75">
      <c r="H7726" s="52"/>
    </row>
    <row r="7727" ht="12.75">
      <c r="H7727" s="52"/>
    </row>
    <row r="7728" ht="12.75">
      <c r="H7728" s="52"/>
    </row>
    <row r="7729" ht="12.75">
      <c r="H7729" s="52"/>
    </row>
    <row r="7730" ht="12.75">
      <c r="H7730" s="52"/>
    </row>
    <row r="7731" ht="12.75">
      <c r="H7731" s="52"/>
    </row>
    <row r="7732" ht="12.75">
      <c r="H7732" s="52"/>
    </row>
    <row r="7733" ht="12.75">
      <c r="H7733" s="52"/>
    </row>
    <row r="7734" ht="12.75">
      <c r="H7734" s="52"/>
    </row>
    <row r="7735" ht="12.75">
      <c r="H7735" s="52"/>
    </row>
    <row r="7736" ht="12.75">
      <c r="H7736" s="52"/>
    </row>
    <row r="7737" ht="12.75">
      <c r="H7737" s="52"/>
    </row>
    <row r="7738" ht="12.75">
      <c r="H7738" s="52"/>
    </row>
    <row r="7739" ht="12.75">
      <c r="H7739" s="52"/>
    </row>
    <row r="7740" ht="12.75">
      <c r="H7740" s="52"/>
    </row>
    <row r="7741" ht="12.75">
      <c r="H7741" s="52"/>
    </row>
    <row r="7742" ht="12.75">
      <c r="H7742" s="52"/>
    </row>
    <row r="7743" ht="12.75">
      <c r="H7743" s="52"/>
    </row>
    <row r="7744" ht="12.75">
      <c r="H7744" s="52"/>
    </row>
    <row r="7745" ht="12.75">
      <c r="H7745" s="52"/>
    </row>
    <row r="7746" ht="12.75">
      <c r="H7746" s="52"/>
    </row>
    <row r="7747" ht="12.75">
      <c r="H7747" s="52"/>
    </row>
    <row r="7748" ht="12.75">
      <c r="H7748" s="52"/>
    </row>
    <row r="7749" ht="12.75">
      <c r="H7749" s="52"/>
    </row>
    <row r="7750" ht="12.75">
      <c r="H7750" s="52"/>
    </row>
    <row r="7751" ht="12.75">
      <c r="H7751" s="52"/>
    </row>
    <row r="7752" ht="12.75">
      <c r="H7752" s="52"/>
    </row>
    <row r="7753" ht="12.75">
      <c r="H7753" s="52"/>
    </row>
    <row r="7754" ht="12.75">
      <c r="H7754" s="52"/>
    </row>
    <row r="7755" ht="12.75">
      <c r="H7755" s="52"/>
    </row>
    <row r="7756" ht="12.75">
      <c r="H7756" s="52"/>
    </row>
    <row r="7757" ht="12.75">
      <c r="H7757" s="52"/>
    </row>
    <row r="7758" ht="12.75">
      <c r="H7758" s="52"/>
    </row>
    <row r="7759" ht="12.75">
      <c r="H7759" s="52"/>
    </row>
    <row r="7760" ht="12.75">
      <c r="H7760" s="52"/>
    </row>
    <row r="7761" ht="12.75">
      <c r="H7761" s="52"/>
    </row>
    <row r="7762" ht="12.75">
      <c r="H7762" s="52"/>
    </row>
    <row r="7763" ht="12.75">
      <c r="H7763" s="52"/>
    </row>
    <row r="7764" ht="12.75">
      <c r="H7764" s="52"/>
    </row>
    <row r="7765" ht="12.75">
      <c r="H7765" s="52"/>
    </row>
    <row r="7766" ht="12.75">
      <c r="H7766" s="52"/>
    </row>
    <row r="7767" ht="12.75">
      <c r="H7767" s="52"/>
    </row>
    <row r="7768" ht="12.75">
      <c r="H7768" s="52"/>
    </row>
    <row r="7769" ht="12.75">
      <c r="H7769" s="52"/>
    </row>
    <row r="7770" ht="12.75">
      <c r="H7770" s="52"/>
    </row>
    <row r="7771" ht="12.75">
      <c r="H7771" s="52"/>
    </row>
    <row r="7772" ht="12.75">
      <c r="H7772" s="52"/>
    </row>
    <row r="7773" ht="12.75">
      <c r="H7773" s="52"/>
    </row>
    <row r="7774" ht="12.75">
      <c r="H7774" s="52"/>
    </row>
    <row r="7775" ht="12.75">
      <c r="H7775" s="52"/>
    </row>
    <row r="7776" ht="12.75">
      <c r="H7776" s="52"/>
    </row>
    <row r="7777" ht="12.75">
      <c r="H7777" s="52"/>
    </row>
    <row r="7778" ht="12.75">
      <c r="H7778" s="52"/>
    </row>
    <row r="7779" ht="12.75">
      <c r="H7779" s="52"/>
    </row>
    <row r="7780" ht="12.75">
      <c r="H7780" s="52"/>
    </row>
    <row r="7781" ht="12.75">
      <c r="H7781" s="52"/>
    </row>
    <row r="7782" ht="12.75">
      <c r="H7782" s="52"/>
    </row>
    <row r="7783" ht="12.75">
      <c r="H7783" s="52"/>
    </row>
    <row r="7784" ht="12.75">
      <c r="H7784" s="52"/>
    </row>
    <row r="7785" ht="12.75">
      <c r="H7785" s="52"/>
    </row>
    <row r="7786" ht="12.75">
      <c r="H7786" s="52"/>
    </row>
    <row r="7787" ht="12.75">
      <c r="H7787" s="52"/>
    </row>
    <row r="7788" ht="12.75">
      <c r="H7788" s="52"/>
    </row>
    <row r="7789" ht="12.75">
      <c r="H7789" s="52"/>
    </row>
    <row r="7790" ht="12.75">
      <c r="H7790" s="52"/>
    </row>
    <row r="7791" ht="12.75">
      <c r="H7791" s="52"/>
    </row>
    <row r="7792" ht="12.75">
      <c r="H7792" s="52"/>
    </row>
    <row r="7793" ht="12.75">
      <c r="H7793" s="52"/>
    </row>
    <row r="7794" ht="12.75">
      <c r="H7794" s="52"/>
    </row>
    <row r="7795" ht="12.75">
      <c r="H7795" s="52"/>
    </row>
    <row r="7796" ht="12.75">
      <c r="H7796" s="52"/>
    </row>
    <row r="7797" ht="12.75">
      <c r="H7797" s="52"/>
    </row>
    <row r="7798" ht="12.75">
      <c r="H7798" s="52"/>
    </row>
    <row r="7799" ht="12.75">
      <c r="H7799" s="52"/>
    </row>
    <row r="7800" ht="12.75">
      <c r="H7800" s="52"/>
    </row>
    <row r="7801" ht="12.75">
      <c r="H7801" s="52"/>
    </row>
    <row r="7802" ht="12.75">
      <c r="H7802" s="52"/>
    </row>
    <row r="7803" ht="12.75">
      <c r="H7803" s="52"/>
    </row>
    <row r="7804" ht="12.75">
      <c r="H7804" s="52"/>
    </row>
    <row r="7805" ht="12.75">
      <c r="H7805" s="52"/>
    </row>
    <row r="7806" ht="12.75">
      <c r="H7806" s="52"/>
    </row>
    <row r="7807" ht="12.75">
      <c r="H7807" s="52"/>
    </row>
    <row r="7808" ht="12.75">
      <c r="H7808" s="52"/>
    </row>
    <row r="7809" ht="12.75">
      <c r="H7809" s="52"/>
    </row>
    <row r="7810" ht="12.75">
      <c r="H7810" s="52"/>
    </row>
    <row r="7811" ht="12.75">
      <c r="H7811" s="52"/>
    </row>
    <row r="7812" ht="12.75">
      <c r="H7812" s="52"/>
    </row>
    <row r="7813" ht="12.75">
      <c r="H7813" s="52"/>
    </row>
    <row r="7814" ht="12.75">
      <c r="H7814" s="52"/>
    </row>
    <row r="7815" ht="12.75">
      <c r="H7815" s="52"/>
    </row>
    <row r="7816" ht="12.75">
      <c r="H7816" s="52"/>
    </row>
    <row r="7817" ht="12.75">
      <c r="H7817" s="52"/>
    </row>
    <row r="7818" ht="12.75">
      <c r="H7818" s="52"/>
    </row>
    <row r="7819" ht="12.75">
      <c r="H7819" s="52"/>
    </row>
    <row r="7820" ht="12.75">
      <c r="H7820" s="52"/>
    </row>
    <row r="7821" ht="12.75">
      <c r="H7821" s="52"/>
    </row>
    <row r="7822" ht="12.75">
      <c r="H7822" s="52"/>
    </row>
    <row r="7823" ht="12.75">
      <c r="H7823" s="52"/>
    </row>
    <row r="7824" ht="12.75">
      <c r="H7824" s="52"/>
    </row>
    <row r="7825" ht="12.75">
      <c r="H7825" s="52"/>
    </row>
    <row r="7826" ht="12.75">
      <c r="H7826" s="52"/>
    </row>
    <row r="7827" ht="12.75">
      <c r="H7827" s="52"/>
    </row>
    <row r="7828" ht="12.75">
      <c r="H7828" s="52"/>
    </row>
    <row r="7829" ht="12.75">
      <c r="H7829" s="52"/>
    </row>
    <row r="7830" ht="12.75">
      <c r="H7830" s="52"/>
    </row>
    <row r="7831" ht="12.75">
      <c r="H7831" s="52"/>
    </row>
    <row r="7832" ht="12.75">
      <c r="H7832" s="52"/>
    </row>
    <row r="7833" ht="12.75">
      <c r="H7833" s="52"/>
    </row>
    <row r="7834" ht="12.75">
      <c r="H7834" s="52"/>
    </row>
    <row r="7835" ht="12.75">
      <c r="H7835" s="52"/>
    </row>
    <row r="7836" ht="12.75">
      <c r="H7836" s="52"/>
    </row>
    <row r="7837" ht="12.75">
      <c r="H7837" s="52"/>
    </row>
    <row r="7838" ht="12.75">
      <c r="H7838" s="52"/>
    </row>
    <row r="7839" ht="12.75">
      <c r="H7839" s="52"/>
    </row>
    <row r="7840" ht="12.75">
      <c r="H7840" s="52"/>
    </row>
    <row r="7841" ht="12.75">
      <c r="H7841" s="52"/>
    </row>
    <row r="7842" ht="12.75">
      <c r="H7842" s="52"/>
    </row>
    <row r="7843" ht="12.75">
      <c r="H7843" s="52"/>
    </row>
    <row r="7844" ht="12.75">
      <c r="H7844" s="52"/>
    </row>
    <row r="7845" ht="12.75">
      <c r="H7845" s="52"/>
    </row>
    <row r="7846" ht="12.75">
      <c r="H7846" s="52"/>
    </row>
    <row r="7847" ht="12.75">
      <c r="H7847" s="52"/>
    </row>
    <row r="7848" ht="12.75">
      <c r="H7848" s="52"/>
    </row>
    <row r="7849" ht="12.75">
      <c r="H7849" s="52"/>
    </row>
    <row r="7850" ht="12.75">
      <c r="H7850" s="52"/>
    </row>
    <row r="7851" ht="12.75">
      <c r="H7851" s="52"/>
    </row>
    <row r="7852" ht="12.75">
      <c r="H7852" s="52"/>
    </row>
    <row r="7853" ht="12.75">
      <c r="H7853" s="52"/>
    </row>
    <row r="7854" ht="12.75">
      <c r="H7854" s="52"/>
    </row>
    <row r="7855" ht="12.75">
      <c r="H7855" s="52"/>
    </row>
    <row r="7856" ht="12.75">
      <c r="H7856" s="52"/>
    </row>
    <row r="7857" ht="12.75">
      <c r="H7857" s="52"/>
    </row>
    <row r="7858" ht="12.75">
      <c r="H7858" s="52"/>
    </row>
    <row r="7859" ht="12.75">
      <c r="H7859" s="52"/>
    </row>
    <row r="7860" ht="12.75">
      <c r="H7860" s="52"/>
    </row>
    <row r="7861" ht="12.75">
      <c r="H7861" s="52"/>
    </row>
    <row r="7862" ht="12.75">
      <c r="H7862" s="52"/>
    </row>
    <row r="7863" ht="12.75">
      <c r="H7863" s="52"/>
    </row>
    <row r="7864" ht="12.75">
      <c r="H7864" s="52"/>
    </row>
    <row r="7865" ht="12.75">
      <c r="H7865" s="52"/>
    </row>
    <row r="7866" ht="12.75">
      <c r="H7866" s="52"/>
    </row>
    <row r="7867" ht="12.75">
      <c r="H7867" s="52"/>
    </row>
    <row r="7868" ht="12.75">
      <c r="H7868" s="52"/>
    </row>
    <row r="7869" ht="12.75">
      <c r="H7869" s="52"/>
    </row>
    <row r="7870" ht="12.75">
      <c r="H7870" s="52"/>
    </row>
    <row r="7871" ht="12.75">
      <c r="H7871" s="52"/>
    </row>
    <row r="7872" ht="12.75">
      <c r="H7872" s="52"/>
    </row>
    <row r="7873" ht="12.75">
      <c r="H7873" s="52"/>
    </row>
    <row r="7874" ht="12.75">
      <c r="H7874" s="52"/>
    </row>
    <row r="7875" ht="12.75">
      <c r="H7875" s="52"/>
    </row>
    <row r="7876" ht="12.75">
      <c r="H7876" s="52"/>
    </row>
    <row r="7877" ht="12.75">
      <c r="H7877" s="52"/>
    </row>
    <row r="7878" ht="12.75">
      <c r="H7878" s="52"/>
    </row>
    <row r="7879" ht="12.75">
      <c r="H7879" s="52"/>
    </row>
    <row r="7880" ht="12.75">
      <c r="H7880" s="52"/>
    </row>
    <row r="7881" ht="12.75">
      <c r="H7881" s="52"/>
    </row>
    <row r="7882" ht="12.75">
      <c r="H7882" s="52"/>
    </row>
    <row r="7883" ht="12.75">
      <c r="H7883" s="52"/>
    </row>
    <row r="7884" ht="12.75">
      <c r="H7884" s="52"/>
    </row>
    <row r="7885" ht="12.75">
      <c r="H7885" s="52"/>
    </row>
    <row r="7886" ht="12.75">
      <c r="H7886" s="52"/>
    </row>
    <row r="7887" ht="12.75">
      <c r="H7887" s="52"/>
    </row>
    <row r="7888" ht="12.75">
      <c r="H7888" s="52"/>
    </row>
    <row r="7889" ht="12.75">
      <c r="H7889" s="52"/>
    </row>
    <row r="7890" ht="12.75">
      <c r="H7890" s="52"/>
    </row>
    <row r="7891" ht="12.75">
      <c r="H7891" s="52"/>
    </row>
    <row r="7892" ht="12.75">
      <c r="H7892" s="52"/>
    </row>
    <row r="7893" ht="12.75">
      <c r="H7893" s="52"/>
    </row>
    <row r="7894" ht="12.75">
      <c r="H7894" s="52"/>
    </row>
    <row r="7895" ht="12.75">
      <c r="H7895" s="52"/>
    </row>
    <row r="7896" ht="12.75">
      <c r="H7896" s="52"/>
    </row>
    <row r="7897" ht="12.75">
      <c r="H7897" s="52"/>
    </row>
    <row r="7898" ht="12.75">
      <c r="H7898" s="52"/>
    </row>
    <row r="7899" ht="12.75">
      <c r="H7899" s="52"/>
    </row>
    <row r="7900" ht="12.75">
      <c r="H7900" s="52"/>
    </row>
    <row r="7901" ht="12.75">
      <c r="H7901" s="52"/>
    </row>
    <row r="7902" ht="12.75">
      <c r="H7902" s="52"/>
    </row>
    <row r="7903" ht="12.75">
      <c r="H7903" s="52"/>
    </row>
    <row r="7904" ht="12.75">
      <c r="H7904" s="52"/>
    </row>
    <row r="7905" ht="12.75">
      <c r="H7905" s="52"/>
    </row>
    <row r="7906" ht="12.75">
      <c r="H7906" s="52"/>
    </row>
    <row r="7907" ht="12.75">
      <c r="H7907" s="52"/>
    </row>
    <row r="7908" ht="12.75">
      <c r="H7908" s="52"/>
    </row>
    <row r="7909" ht="12.75">
      <c r="H7909" s="52"/>
    </row>
    <row r="7910" ht="12.75">
      <c r="H7910" s="52"/>
    </row>
    <row r="7911" ht="12.75">
      <c r="H7911" s="52"/>
    </row>
    <row r="7912" ht="12.75">
      <c r="H7912" s="52"/>
    </row>
    <row r="7913" ht="12.75">
      <c r="H7913" s="52"/>
    </row>
    <row r="7914" ht="12.75">
      <c r="H7914" s="52"/>
    </row>
    <row r="7915" ht="12.75">
      <c r="H7915" s="52"/>
    </row>
    <row r="7916" ht="12.75">
      <c r="H7916" s="52"/>
    </row>
    <row r="7917" ht="12.75">
      <c r="H7917" s="52"/>
    </row>
    <row r="7918" ht="12.75">
      <c r="H7918" s="52"/>
    </row>
    <row r="7919" ht="12.75">
      <c r="H7919" s="52"/>
    </row>
    <row r="7920" ht="12.75">
      <c r="H7920" s="52"/>
    </row>
    <row r="7921" ht="12.75">
      <c r="H7921" s="52"/>
    </row>
    <row r="7922" ht="12.75">
      <c r="H7922" s="52"/>
    </row>
    <row r="7923" ht="12.75">
      <c r="H7923" s="52"/>
    </row>
    <row r="7924" ht="12.75">
      <c r="H7924" s="52"/>
    </row>
    <row r="7925" ht="12.75">
      <c r="H7925" s="52"/>
    </row>
    <row r="7926" ht="12.75">
      <c r="H7926" s="52"/>
    </row>
    <row r="7927" ht="12.75">
      <c r="H7927" s="52"/>
    </row>
    <row r="7928" ht="12.75">
      <c r="H7928" s="52"/>
    </row>
    <row r="7929" ht="12.75">
      <c r="H7929" s="52"/>
    </row>
    <row r="7930" ht="12.75">
      <c r="H7930" s="52"/>
    </row>
    <row r="7931" ht="12.75">
      <c r="H7931" s="52"/>
    </row>
    <row r="7932" ht="12.75">
      <c r="H7932" s="52"/>
    </row>
    <row r="7933" ht="12.75">
      <c r="H7933" s="52"/>
    </row>
    <row r="7934" ht="12.75">
      <c r="H7934" s="52"/>
    </row>
    <row r="7935" ht="12.75">
      <c r="H7935" s="52"/>
    </row>
    <row r="7936" ht="12.75">
      <c r="H7936" s="52"/>
    </row>
    <row r="7937" ht="12.75">
      <c r="H7937" s="52"/>
    </row>
    <row r="7938" ht="12.75">
      <c r="H7938" s="52"/>
    </row>
    <row r="7939" ht="12.75">
      <c r="H7939" s="52"/>
    </row>
    <row r="7940" ht="12.75">
      <c r="H7940" s="52"/>
    </row>
    <row r="7941" ht="12.75">
      <c r="H7941" s="52"/>
    </row>
    <row r="7942" ht="12.75">
      <c r="H7942" s="52"/>
    </row>
    <row r="7943" ht="12.75">
      <c r="H7943" s="52"/>
    </row>
    <row r="7944" ht="12.75">
      <c r="H7944" s="52"/>
    </row>
    <row r="7945" ht="12.75">
      <c r="H7945" s="52"/>
    </row>
    <row r="7946" ht="12.75">
      <c r="H7946" s="52"/>
    </row>
    <row r="7947" ht="12.75">
      <c r="H7947" s="52"/>
    </row>
    <row r="7948" ht="12.75">
      <c r="H7948" s="52"/>
    </row>
    <row r="7949" ht="12.75">
      <c r="H7949" s="52"/>
    </row>
    <row r="7950" ht="12.75">
      <c r="H7950" s="52"/>
    </row>
    <row r="7951" ht="12.75">
      <c r="H7951" s="52"/>
    </row>
    <row r="7952" ht="12.75">
      <c r="H7952" s="52"/>
    </row>
    <row r="7953" ht="12.75">
      <c r="H7953" s="52"/>
    </row>
    <row r="7954" ht="12.75">
      <c r="H7954" s="52"/>
    </row>
    <row r="7955" ht="12.75">
      <c r="H7955" s="52"/>
    </row>
    <row r="7956" ht="12.75">
      <c r="H7956" s="52"/>
    </row>
    <row r="7957" ht="12.75">
      <c r="H7957" s="52"/>
    </row>
    <row r="7958" ht="12.75">
      <c r="H7958" s="52"/>
    </row>
    <row r="7959" ht="12.75">
      <c r="H7959" s="52"/>
    </row>
    <row r="7960" ht="12.75">
      <c r="H7960" s="52"/>
    </row>
    <row r="7961" ht="12.75">
      <c r="H7961" s="52"/>
    </row>
    <row r="7962" ht="12.75">
      <c r="H7962" s="52"/>
    </row>
    <row r="7963" ht="12.75">
      <c r="H7963" s="52"/>
    </row>
    <row r="7964" ht="12.75">
      <c r="H7964" s="52"/>
    </row>
    <row r="7965" ht="12.75">
      <c r="H7965" s="52"/>
    </row>
    <row r="7966" ht="12.75">
      <c r="H7966" s="52"/>
    </row>
    <row r="7967" ht="12.75">
      <c r="H7967" s="52"/>
    </row>
    <row r="7968" ht="12.75">
      <c r="H7968" s="52"/>
    </row>
    <row r="7969" ht="12.75">
      <c r="H7969" s="52"/>
    </row>
    <row r="7970" ht="12.75">
      <c r="H7970" s="52"/>
    </row>
    <row r="7971" ht="12.75">
      <c r="H7971" s="52"/>
    </row>
    <row r="7972" ht="12.75">
      <c r="H7972" s="52"/>
    </row>
    <row r="7973" ht="12.75">
      <c r="H7973" s="52"/>
    </row>
    <row r="7974" ht="12.75">
      <c r="H7974" s="52"/>
    </row>
    <row r="7975" ht="12.75">
      <c r="H7975" s="52"/>
    </row>
    <row r="7976" ht="12.75">
      <c r="H7976" s="52"/>
    </row>
    <row r="7977" ht="12.75">
      <c r="H7977" s="52"/>
    </row>
    <row r="7978" ht="12.75">
      <c r="H7978" s="52"/>
    </row>
    <row r="7979" ht="12.75">
      <c r="H7979" s="52"/>
    </row>
    <row r="7980" ht="12.75">
      <c r="H7980" s="52"/>
    </row>
    <row r="7981" ht="12.75">
      <c r="H7981" s="52"/>
    </row>
    <row r="7982" ht="12.75">
      <c r="H7982" s="52"/>
    </row>
    <row r="7983" ht="12.75">
      <c r="H7983" s="52"/>
    </row>
    <row r="7984" ht="12.75">
      <c r="H7984" s="52"/>
    </row>
    <row r="7985" ht="12.75">
      <c r="H7985" s="52"/>
    </row>
    <row r="7986" ht="12.75">
      <c r="H7986" s="52"/>
    </row>
    <row r="7987" ht="12.75">
      <c r="H7987" s="52"/>
    </row>
    <row r="7988" ht="12.75">
      <c r="H7988" s="52"/>
    </row>
    <row r="7989" ht="12.75">
      <c r="H7989" s="52"/>
    </row>
    <row r="7990" ht="12.75">
      <c r="H7990" s="52"/>
    </row>
    <row r="7991" ht="12.75">
      <c r="H7991" s="52"/>
    </row>
    <row r="7992" ht="12.75">
      <c r="H7992" s="52"/>
    </row>
    <row r="7993" ht="12.75">
      <c r="H7993" s="52"/>
    </row>
    <row r="7994" ht="12.75">
      <c r="H7994" s="52"/>
    </row>
    <row r="7995" ht="12.75">
      <c r="H7995" s="52"/>
    </row>
    <row r="7996" ht="12.75">
      <c r="H7996" s="52"/>
    </row>
    <row r="7997" ht="12.75">
      <c r="H7997" s="52"/>
    </row>
    <row r="7998" ht="12.75">
      <c r="H7998" s="52"/>
    </row>
    <row r="7999" ht="12.75">
      <c r="H7999" s="52"/>
    </row>
    <row r="8000" ht="12.75">
      <c r="H8000" s="52"/>
    </row>
    <row r="8001" ht="12.75">
      <c r="H8001" s="52"/>
    </row>
    <row r="8002" ht="12.75">
      <c r="H8002" s="52"/>
    </row>
    <row r="8003" ht="12.75">
      <c r="H8003" s="52"/>
    </row>
    <row r="8004" ht="12.75">
      <c r="H8004" s="52"/>
    </row>
    <row r="8005" ht="12.75">
      <c r="H8005" s="52"/>
    </row>
    <row r="8006" ht="12.75">
      <c r="H8006" s="52"/>
    </row>
    <row r="8007" ht="12.75">
      <c r="H8007" s="52"/>
    </row>
    <row r="8008" ht="12.75">
      <c r="H8008" s="52"/>
    </row>
    <row r="8009" ht="12.75">
      <c r="H8009" s="52"/>
    </row>
    <row r="8010" ht="12.75">
      <c r="H8010" s="52"/>
    </row>
    <row r="8011" ht="12.75">
      <c r="H8011" s="52"/>
    </row>
    <row r="8012" ht="12.75">
      <c r="H8012" s="52"/>
    </row>
    <row r="8013" ht="12.75">
      <c r="H8013" s="52"/>
    </row>
    <row r="8014" ht="12.75">
      <c r="H8014" s="52"/>
    </row>
    <row r="8015" ht="12.75">
      <c r="H8015" s="52"/>
    </row>
    <row r="8016" ht="12.75">
      <c r="H8016" s="52"/>
    </row>
    <row r="8017" ht="12.75">
      <c r="H8017" s="52"/>
    </row>
    <row r="8018" ht="12.75">
      <c r="H8018" s="52"/>
    </row>
    <row r="8019" ht="12.75">
      <c r="H8019" s="52"/>
    </row>
    <row r="8020" ht="12.75">
      <c r="H8020" s="52"/>
    </row>
    <row r="8021" ht="12.75">
      <c r="H8021" s="52"/>
    </row>
    <row r="8022" ht="12.75">
      <c r="H8022" s="52"/>
    </row>
    <row r="8023" ht="12.75">
      <c r="H8023" s="52"/>
    </row>
    <row r="8024" ht="12.75">
      <c r="H8024" s="52"/>
    </row>
    <row r="8025" ht="12.75">
      <c r="H8025" s="52"/>
    </row>
    <row r="8026" ht="12.75">
      <c r="H8026" s="52"/>
    </row>
    <row r="8027" ht="12.75">
      <c r="H8027" s="52"/>
    </row>
    <row r="8028" ht="12.75">
      <c r="H8028" s="52"/>
    </row>
    <row r="8029" ht="12.75">
      <c r="H8029" s="52"/>
    </row>
    <row r="8030" ht="12.75">
      <c r="H8030" s="52"/>
    </row>
    <row r="8031" ht="12.75">
      <c r="H8031" s="52"/>
    </row>
    <row r="8032" ht="12.75">
      <c r="H8032" s="52"/>
    </row>
    <row r="8033" ht="12.75">
      <c r="H8033" s="52"/>
    </row>
    <row r="8034" ht="12.75">
      <c r="H8034" s="52"/>
    </row>
    <row r="8035" ht="12.75">
      <c r="H8035" s="52"/>
    </row>
    <row r="8036" ht="12.75">
      <c r="H8036" s="52"/>
    </row>
    <row r="8037" ht="12.75">
      <c r="H8037" s="52"/>
    </row>
    <row r="8038" ht="12.75">
      <c r="H8038" s="52"/>
    </row>
    <row r="8039" ht="12.75">
      <c r="H8039" s="52"/>
    </row>
    <row r="8040" ht="12.75">
      <c r="H8040" s="52"/>
    </row>
    <row r="8041" ht="12.75">
      <c r="H8041" s="52"/>
    </row>
    <row r="8042" ht="12.75">
      <c r="H8042" s="52"/>
    </row>
    <row r="8043" ht="12.75">
      <c r="H8043" s="52"/>
    </row>
    <row r="8044" ht="12.75">
      <c r="H8044" s="52"/>
    </row>
    <row r="8045" ht="12.75">
      <c r="H8045" s="52"/>
    </row>
    <row r="8046" ht="12.75">
      <c r="H8046" s="52"/>
    </row>
    <row r="8047" ht="12.75">
      <c r="H8047" s="52"/>
    </row>
    <row r="8048" ht="12.75">
      <c r="H8048" s="52"/>
    </row>
    <row r="8049" ht="12.75">
      <c r="H8049" s="52"/>
    </row>
    <row r="8050" ht="12.75">
      <c r="H8050" s="52"/>
    </row>
    <row r="8051" ht="12.75">
      <c r="H8051" s="52"/>
    </row>
    <row r="8052" ht="12.75">
      <c r="H8052" s="52"/>
    </row>
    <row r="8053" ht="12.75">
      <c r="H8053" s="52"/>
    </row>
    <row r="8054" ht="12.75">
      <c r="H8054" s="52"/>
    </row>
    <row r="8055" ht="12.75">
      <c r="H8055" s="52"/>
    </row>
    <row r="8056" ht="12.75">
      <c r="H8056" s="52"/>
    </row>
    <row r="8057" ht="12.75">
      <c r="H8057" s="52"/>
    </row>
    <row r="8058" ht="12.75">
      <c r="H8058" s="52"/>
    </row>
    <row r="8059" ht="12.75">
      <c r="H8059" s="52"/>
    </row>
    <row r="8060" ht="12.75">
      <c r="H8060" s="52"/>
    </row>
    <row r="8061" ht="12.75">
      <c r="H8061" s="52"/>
    </row>
    <row r="8062" ht="12.75">
      <c r="H8062" s="52"/>
    </row>
    <row r="8063" ht="12.75">
      <c r="H8063" s="52"/>
    </row>
    <row r="8064" ht="12.75">
      <c r="H8064" s="52"/>
    </row>
    <row r="8065" ht="12.75">
      <c r="H8065" s="52"/>
    </row>
    <row r="8066" ht="12.75">
      <c r="H8066" s="52"/>
    </row>
    <row r="8067" ht="12.75">
      <c r="H8067" s="52"/>
    </row>
    <row r="8068" ht="12.75">
      <c r="H8068" s="52"/>
    </row>
    <row r="8069" ht="12.75">
      <c r="H8069" s="52"/>
    </row>
    <row r="8070" ht="12.75">
      <c r="H8070" s="52"/>
    </row>
    <row r="8071" ht="12.75">
      <c r="H8071" s="52"/>
    </row>
    <row r="8072" ht="12.75">
      <c r="H8072" s="52"/>
    </row>
    <row r="8073" ht="12.75">
      <c r="H8073" s="52"/>
    </row>
    <row r="8074" ht="12.75">
      <c r="H8074" s="52"/>
    </row>
    <row r="8075" ht="12.75">
      <c r="H8075" s="52"/>
    </row>
    <row r="8076" ht="12.75">
      <c r="H8076" s="52"/>
    </row>
    <row r="8077" ht="12.75">
      <c r="H8077" s="52"/>
    </row>
    <row r="8078" ht="12.75">
      <c r="H8078" s="52"/>
    </row>
    <row r="8079" ht="12.75">
      <c r="H8079" s="52"/>
    </row>
    <row r="8080" ht="12.75">
      <c r="H8080" s="52"/>
    </row>
    <row r="8081" ht="12.75">
      <c r="H8081" s="52"/>
    </row>
    <row r="8082" ht="12.75">
      <c r="H8082" s="52"/>
    </row>
    <row r="8083" ht="12.75">
      <c r="H8083" s="52"/>
    </row>
    <row r="8084" ht="12.75">
      <c r="H8084" s="52"/>
    </row>
    <row r="8085" ht="12.75">
      <c r="H8085" s="52"/>
    </row>
    <row r="8086" ht="12.75">
      <c r="H8086" s="52"/>
    </row>
    <row r="8087" ht="12.75">
      <c r="H8087" s="52"/>
    </row>
    <row r="8088" ht="12.75">
      <c r="H8088" s="52"/>
    </row>
    <row r="8089" ht="12.75">
      <c r="H8089" s="52"/>
    </row>
    <row r="8090" ht="12.75">
      <c r="H8090" s="52"/>
    </row>
    <row r="8091" ht="12.75">
      <c r="H8091" s="52"/>
    </row>
    <row r="8092" ht="12.75">
      <c r="H8092" s="52"/>
    </row>
    <row r="8093" ht="12.75">
      <c r="H8093" s="52"/>
    </row>
    <row r="8094" ht="12.75">
      <c r="H8094" s="52"/>
    </row>
    <row r="8095" ht="12.75">
      <c r="H8095" s="52"/>
    </row>
    <row r="8096" ht="12.75">
      <c r="H8096" s="52"/>
    </row>
    <row r="8097" ht="12.75">
      <c r="H8097" s="52"/>
    </row>
    <row r="8098" ht="12.75">
      <c r="H8098" s="52"/>
    </row>
    <row r="8099" ht="12.75">
      <c r="H8099" s="52"/>
    </row>
    <row r="8100" ht="12.75">
      <c r="H8100" s="52"/>
    </row>
    <row r="8101" ht="12.75">
      <c r="H8101" s="52"/>
    </row>
    <row r="8102" ht="12.75">
      <c r="H8102" s="52"/>
    </row>
    <row r="8103" ht="12.75">
      <c r="H8103" s="52"/>
    </row>
    <row r="8104" ht="12.75">
      <c r="H8104" s="52"/>
    </row>
    <row r="8105" ht="12.75">
      <c r="H8105" s="52"/>
    </row>
    <row r="8106" ht="12.75">
      <c r="H8106" s="52"/>
    </row>
    <row r="8107" ht="12.75">
      <c r="H8107" s="52"/>
    </row>
    <row r="8108" ht="12.75">
      <c r="H8108" s="52"/>
    </row>
    <row r="8109" ht="12.75">
      <c r="H8109" s="52"/>
    </row>
    <row r="8110" ht="12.75">
      <c r="H8110" s="52"/>
    </row>
    <row r="8111" ht="12.75">
      <c r="H8111" s="52"/>
    </row>
    <row r="8112" ht="12.75">
      <c r="H8112" s="52"/>
    </row>
    <row r="8113" ht="12.75">
      <c r="H8113" s="52"/>
    </row>
    <row r="8114" ht="12.75">
      <c r="H8114" s="52"/>
    </row>
    <row r="8115" ht="12.75">
      <c r="H8115" s="52"/>
    </row>
    <row r="8116" ht="12.75">
      <c r="H8116" s="52"/>
    </row>
    <row r="8117" ht="12.75">
      <c r="H8117" s="52"/>
    </row>
    <row r="8118" ht="12.75">
      <c r="H8118" s="52"/>
    </row>
    <row r="8119" ht="12.75">
      <c r="H8119" s="52"/>
    </row>
    <row r="8120" ht="12.75">
      <c r="H8120" s="52"/>
    </row>
    <row r="8121" ht="12.75">
      <c r="H8121" s="52"/>
    </row>
    <row r="8122" ht="12.75">
      <c r="H8122" s="52"/>
    </row>
    <row r="8123" ht="12.75">
      <c r="H8123" s="52"/>
    </row>
    <row r="8124" ht="12.75">
      <c r="H8124" s="52"/>
    </row>
    <row r="8125" ht="12.75">
      <c r="H8125" s="52"/>
    </row>
    <row r="8126" ht="12.75">
      <c r="H8126" s="52"/>
    </row>
    <row r="8127" ht="12.75">
      <c r="H8127" s="52"/>
    </row>
    <row r="8128" ht="12.75">
      <c r="H8128" s="52"/>
    </row>
    <row r="8129" ht="12.75">
      <c r="H8129" s="52"/>
    </row>
    <row r="8130" ht="12.75">
      <c r="H8130" s="52"/>
    </row>
    <row r="8131" ht="12.75">
      <c r="H8131" s="52"/>
    </row>
    <row r="8132" ht="12.75">
      <c r="H8132" s="52"/>
    </row>
    <row r="8133" ht="12.75">
      <c r="H8133" s="52"/>
    </row>
    <row r="8134" ht="12.75">
      <c r="H8134" s="52"/>
    </row>
    <row r="8135" ht="12.75">
      <c r="H8135" s="52"/>
    </row>
    <row r="8136" ht="12.75">
      <c r="H8136" s="52"/>
    </row>
    <row r="8137" ht="12.75">
      <c r="H8137" s="52"/>
    </row>
    <row r="8138" ht="12.75">
      <c r="H8138" s="52"/>
    </row>
    <row r="8139" ht="12.75">
      <c r="H8139" s="52"/>
    </row>
    <row r="8140" ht="12.75">
      <c r="H8140" s="52"/>
    </row>
    <row r="8141" ht="12.75">
      <c r="H8141" s="52"/>
    </row>
    <row r="8142" ht="12.75">
      <c r="H8142" s="52"/>
    </row>
    <row r="8143" ht="12.75">
      <c r="H8143" s="52"/>
    </row>
    <row r="8144" ht="12.75">
      <c r="H8144" s="52"/>
    </row>
    <row r="8145" ht="12.75">
      <c r="H8145" s="52"/>
    </row>
    <row r="8146" ht="12.75">
      <c r="H8146" s="52"/>
    </row>
    <row r="8147" ht="12.75">
      <c r="H8147" s="52"/>
    </row>
    <row r="8148" ht="12.75">
      <c r="H8148" s="52"/>
    </row>
    <row r="8149" ht="12.75">
      <c r="H8149" s="52"/>
    </row>
    <row r="8150" ht="12.75">
      <c r="H8150" s="52"/>
    </row>
    <row r="8151" ht="12.75">
      <c r="H8151" s="52"/>
    </row>
    <row r="8152" ht="12.75">
      <c r="H8152" s="52"/>
    </row>
    <row r="8153" ht="12.75">
      <c r="H8153" s="52"/>
    </row>
    <row r="8154" ht="12.75">
      <c r="H8154" s="52"/>
    </row>
    <row r="8155" ht="12.75">
      <c r="H8155" s="52"/>
    </row>
    <row r="8156" ht="12.75">
      <c r="H8156" s="52"/>
    </row>
    <row r="8157" ht="12.75">
      <c r="H8157" s="52"/>
    </row>
    <row r="8158" ht="12.75">
      <c r="H8158" s="52"/>
    </row>
    <row r="8159" ht="12.75">
      <c r="H8159" s="52"/>
    </row>
    <row r="8160" ht="12.75">
      <c r="H8160" s="52"/>
    </row>
    <row r="8161" ht="12.75">
      <c r="H8161" s="52"/>
    </row>
    <row r="8162" ht="12.75">
      <c r="H8162" s="52"/>
    </row>
    <row r="8163" ht="12.75">
      <c r="H8163" s="52"/>
    </row>
    <row r="8164" ht="12.75">
      <c r="H8164" s="52"/>
    </row>
    <row r="8165" ht="12.75">
      <c r="H8165" s="52"/>
    </row>
    <row r="8166" ht="12.75">
      <c r="H8166" s="52"/>
    </row>
    <row r="8167" ht="12.75">
      <c r="H8167" s="52"/>
    </row>
    <row r="8168" ht="12.75">
      <c r="H8168" s="52"/>
    </row>
    <row r="8169" ht="12.75">
      <c r="H8169" s="52"/>
    </row>
    <row r="8170" ht="12.75">
      <c r="H8170" s="52"/>
    </row>
    <row r="8171" ht="12.75">
      <c r="H8171" s="52"/>
    </row>
    <row r="8172" ht="12.75">
      <c r="H8172" s="52"/>
    </row>
    <row r="8173" ht="12.75">
      <c r="H8173" s="52"/>
    </row>
    <row r="8174" ht="12.75">
      <c r="H8174" s="52"/>
    </row>
    <row r="8175" ht="12.75">
      <c r="H8175" s="52"/>
    </row>
    <row r="8176" ht="12.75">
      <c r="H8176" s="52"/>
    </row>
    <row r="8177" ht="12.75">
      <c r="H8177" s="52"/>
    </row>
    <row r="8178" ht="12.75">
      <c r="H8178" s="52"/>
    </row>
    <row r="8179" ht="12.75">
      <c r="H8179" s="52"/>
    </row>
    <row r="8180" ht="12.75">
      <c r="H8180" s="52"/>
    </row>
    <row r="8181" ht="12.75">
      <c r="H8181" s="52"/>
    </row>
    <row r="8182" ht="12.75">
      <c r="H8182" s="52"/>
    </row>
    <row r="8183" ht="12.75">
      <c r="H8183" s="52"/>
    </row>
    <row r="8184" ht="12.75">
      <c r="H8184" s="52"/>
    </row>
    <row r="8185" ht="12.75">
      <c r="H8185" s="52"/>
    </row>
    <row r="8186" ht="12.75">
      <c r="H8186" s="52"/>
    </row>
    <row r="8187" ht="12.75">
      <c r="H8187" s="52"/>
    </row>
    <row r="8188" ht="12.75">
      <c r="H8188" s="52"/>
    </row>
    <row r="8189" ht="12.75">
      <c r="H8189" s="52"/>
    </row>
    <row r="8190" ht="12.75">
      <c r="H8190" s="52"/>
    </row>
    <row r="8191" ht="12.75">
      <c r="H8191" s="52"/>
    </row>
    <row r="8192" ht="12.75">
      <c r="H8192" s="52"/>
    </row>
    <row r="8193" ht="12.75">
      <c r="H8193" s="52"/>
    </row>
    <row r="8194" ht="12.75">
      <c r="H8194" s="52"/>
    </row>
    <row r="8195" ht="12.75">
      <c r="H8195" s="52"/>
    </row>
    <row r="8196" ht="12.75">
      <c r="H8196" s="52"/>
    </row>
    <row r="8197" ht="12.75">
      <c r="H8197" s="52"/>
    </row>
    <row r="8198" ht="12.75">
      <c r="H8198" s="52"/>
    </row>
    <row r="8199" ht="12.75">
      <c r="H8199" s="52"/>
    </row>
    <row r="8200" ht="12.75">
      <c r="H8200" s="52"/>
    </row>
    <row r="8201" ht="12.75">
      <c r="H8201" s="52"/>
    </row>
    <row r="8202" ht="12.75">
      <c r="H8202" s="52"/>
    </row>
    <row r="8203" ht="12.75">
      <c r="H8203" s="52"/>
    </row>
    <row r="8204" ht="12.75">
      <c r="H8204" s="52"/>
    </row>
    <row r="8205" ht="12.75">
      <c r="H8205" s="52"/>
    </row>
    <row r="8206" ht="12.75">
      <c r="H8206" s="52"/>
    </row>
    <row r="8207" ht="12.75">
      <c r="H8207" s="52"/>
    </row>
    <row r="8208" ht="12.75">
      <c r="H8208" s="52"/>
    </row>
    <row r="8209" ht="12.75">
      <c r="H8209" s="52"/>
    </row>
    <row r="8210" ht="12.75">
      <c r="H8210" s="52"/>
    </row>
    <row r="8211" ht="12.75">
      <c r="H8211" s="52"/>
    </row>
    <row r="8212" ht="12.75">
      <c r="H8212" s="52"/>
    </row>
    <row r="8213" ht="12.75">
      <c r="H8213" s="52"/>
    </row>
    <row r="8214" ht="12.75">
      <c r="H8214" s="52"/>
    </row>
    <row r="8215" ht="12.75">
      <c r="H8215" s="52"/>
    </row>
    <row r="8216" ht="12.75">
      <c r="H8216" s="52"/>
    </row>
    <row r="8217" ht="12.75">
      <c r="H8217" s="52"/>
    </row>
    <row r="8218" ht="12.75">
      <c r="H8218" s="52"/>
    </row>
    <row r="8219" ht="12.75">
      <c r="H8219" s="52"/>
    </row>
    <row r="8220" ht="12.75">
      <c r="H8220" s="52"/>
    </row>
    <row r="8221" ht="12.75">
      <c r="H8221" s="52"/>
    </row>
    <row r="8222" ht="12.75">
      <c r="H8222" s="52"/>
    </row>
    <row r="8223" ht="12.75">
      <c r="H8223" s="52"/>
    </row>
    <row r="8224" ht="12.75">
      <c r="H8224" s="52"/>
    </row>
    <row r="8225" ht="12.75">
      <c r="H8225" s="52"/>
    </row>
    <row r="8226" ht="12.75">
      <c r="H8226" s="52"/>
    </row>
    <row r="8227" ht="12.75">
      <c r="H8227" s="52"/>
    </row>
    <row r="8228" ht="12.75">
      <c r="H8228" s="52"/>
    </row>
    <row r="8229" ht="12.75">
      <c r="H8229" s="52"/>
    </row>
    <row r="8230" ht="12.75">
      <c r="H8230" s="52"/>
    </row>
    <row r="8231" ht="12.75">
      <c r="H8231" s="52"/>
    </row>
    <row r="8232" ht="12.75">
      <c r="H8232" s="52"/>
    </row>
    <row r="8233" ht="12.75">
      <c r="H8233" s="52"/>
    </row>
    <row r="8234" ht="12.75">
      <c r="H8234" s="52"/>
    </row>
    <row r="8235" ht="12.75">
      <c r="H8235" s="52"/>
    </row>
    <row r="8236" ht="12.75">
      <c r="H8236" s="52"/>
    </row>
    <row r="8237" ht="12.75">
      <c r="H8237" s="52"/>
    </row>
    <row r="8238" ht="12.75">
      <c r="H8238" s="52"/>
    </row>
    <row r="8239" ht="12.75">
      <c r="H8239" s="52"/>
    </row>
    <row r="8240" ht="12.75">
      <c r="H8240" s="52"/>
    </row>
    <row r="8241" ht="12.75">
      <c r="H8241" s="52"/>
    </row>
    <row r="8242" ht="12.75">
      <c r="H8242" s="52"/>
    </row>
    <row r="8243" ht="12.75">
      <c r="H8243" s="52"/>
    </row>
    <row r="8244" ht="12.75">
      <c r="H8244" s="52"/>
    </row>
    <row r="8245" ht="12.75">
      <c r="H8245" s="52"/>
    </row>
    <row r="8246" ht="12.75">
      <c r="H8246" s="52"/>
    </row>
    <row r="8247" ht="12.75">
      <c r="H8247" s="52"/>
    </row>
    <row r="8248" ht="12.75">
      <c r="H8248" s="52"/>
    </row>
    <row r="8249" ht="12.75">
      <c r="H8249" s="52"/>
    </row>
    <row r="8250" ht="12.75">
      <c r="H8250" s="52"/>
    </row>
    <row r="8251" ht="12.75">
      <c r="H8251" s="52"/>
    </row>
    <row r="8252" ht="12.75">
      <c r="H8252" s="52"/>
    </row>
    <row r="8253" ht="12.75">
      <c r="H8253" s="52"/>
    </row>
    <row r="8254" ht="12.75">
      <c r="H8254" s="52"/>
    </row>
    <row r="8255" ht="12.75">
      <c r="H8255" s="52"/>
    </row>
    <row r="8256" ht="12.75">
      <c r="H8256" s="52"/>
    </row>
    <row r="8257" ht="12.75">
      <c r="H8257" s="52"/>
    </row>
    <row r="8258" ht="12.75">
      <c r="H8258" s="52"/>
    </row>
    <row r="8259" ht="12.75">
      <c r="H8259" s="52"/>
    </row>
    <row r="8260" ht="12.75">
      <c r="H8260" s="52"/>
    </row>
    <row r="8261" ht="12.75">
      <c r="H8261" s="52"/>
    </row>
    <row r="8262" ht="12.75">
      <c r="H8262" s="52"/>
    </row>
    <row r="8263" ht="12.75">
      <c r="H8263" s="52"/>
    </row>
    <row r="8264" ht="12.75">
      <c r="H8264" s="52"/>
    </row>
    <row r="8265" ht="12.75">
      <c r="H8265" s="52"/>
    </row>
    <row r="8266" ht="12.75">
      <c r="H8266" s="52"/>
    </row>
    <row r="8267" ht="12.75">
      <c r="H8267" s="52"/>
    </row>
    <row r="8268" ht="12.75">
      <c r="H8268" s="52"/>
    </row>
    <row r="8269" ht="12.75">
      <c r="H8269" s="52"/>
    </row>
    <row r="8270" ht="12.75">
      <c r="H8270" s="52"/>
    </row>
    <row r="8271" ht="12.75">
      <c r="H8271" s="52"/>
    </row>
    <row r="8272" ht="12.75">
      <c r="H8272" s="52"/>
    </row>
    <row r="8273" ht="12.75">
      <c r="H8273" s="52"/>
    </row>
    <row r="8274" ht="12.75">
      <c r="H8274" s="52"/>
    </row>
    <row r="8275" ht="12.75">
      <c r="H8275" s="52"/>
    </row>
    <row r="8276" ht="12.75">
      <c r="H8276" s="52"/>
    </row>
    <row r="8277" ht="12.75">
      <c r="H8277" s="52"/>
    </row>
    <row r="8278" ht="12.75">
      <c r="H8278" s="52"/>
    </row>
    <row r="8279" ht="12.75">
      <c r="H8279" s="52"/>
    </row>
    <row r="8280" ht="12.75">
      <c r="H8280" s="52"/>
    </row>
    <row r="8281" ht="12.75">
      <c r="H8281" s="52"/>
    </row>
    <row r="8282" ht="12.75">
      <c r="H8282" s="52"/>
    </row>
    <row r="8283" ht="12.75">
      <c r="H8283" s="52"/>
    </row>
    <row r="8284" ht="12.75">
      <c r="H8284" s="52"/>
    </row>
    <row r="8285" ht="12.75">
      <c r="H8285" s="52"/>
    </row>
    <row r="8286" ht="12.75">
      <c r="H8286" s="52"/>
    </row>
    <row r="8287" ht="12.75">
      <c r="H8287" s="52"/>
    </row>
    <row r="8288" ht="12.75">
      <c r="H8288" s="52"/>
    </row>
    <row r="8289" ht="12.75">
      <c r="H8289" s="52"/>
    </row>
    <row r="8290" ht="12.75">
      <c r="H8290" s="52"/>
    </row>
    <row r="8291" ht="12.75">
      <c r="H8291" s="52"/>
    </row>
    <row r="8292" ht="12.75">
      <c r="H8292" s="52"/>
    </row>
    <row r="8293" ht="12.75">
      <c r="H8293" s="52"/>
    </row>
    <row r="8294" ht="12.75">
      <c r="H8294" s="52"/>
    </row>
    <row r="8295" ht="12.75">
      <c r="H8295" s="52"/>
    </row>
    <row r="8296" ht="12.75">
      <c r="H8296" s="52"/>
    </row>
    <row r="8297" ht="12.75">
      <c r="H8297" s="52"/>
    </row>
    <row r="8298" ht="12.75">
      <c r="H8298" s="52"/>
    </row>
    <row r="8299" ht="12.75">
      <c r="H8299" s="52"/>
    </row>
    <row r="8300" ht="12.75">
      <c r="H8300" s="52"/>
    </row>
    <row r="8301" ht="12.75">
      <c r="H8301" s="52"/>
    </row>
    <row r="8302" ht="12.75">
      <c r="H8302" s="52"/>
    </row>
    <row r="8303" ht="12.75">
      <c r="H8303" s="52"/>
    </row>
    <row r="8304" ht="12.75">
      <c r="H8304" s="52"/>
    </row>
    <row r="8305" ht="12.75">
      <c r="H8305" s="52"/>
    </row>
    <row r="8306" ht="12.75">
      <c r="H8306" s="52"/>
    </row>
    <row r="8307" ht="12.75">
      <c r="H8307" s="52"/>
    </row>
    <row r="8308" ht="12.75">
      <c r="H8308" s="52"/>
    </row>
    <row r="8309" ht="12.75">
      <c r="H8309" s="52"/>
    </row>
    <row r="8310" ht="12.75">
      <c r="H8310" s="52"/>
    </row>
    <row r="8311" ht="12.75">
      <c r="H8311" s="52"/>
    </row>
    <row r="8312" ht="12.75">
      <c r="H8312" s="52"/>
    </row>
    <row r="8313" ht="12.75">
      <c r="H8313" s="52"/>
    </row>
    <row r="8314" ht="12.75">
      <c r="H8314" s="52"/>
    </row>
    <row r="8315" ht="12.75">
      <c r="H8315" s="52"/>
    </row>
    <row r="8316" ht="12.75">
      <c r="H8316" s="52"/>
    </row>
    <row r="8317" ht="12.75">
      <c r="H8317" s="52"/>
    </row>
    <row r="8318" ht="12.75">
      <c r="H8318" s="52"/>
    </row>
    <row r="8319" ht="12.75">
      <c r="H8319" s="52"/>
    </row>
    <row r="8320" ht="12.75">
      <c r="H8320" s="52"/>
    </row>
    <row r="8321" ht="12.75">
      <c r="H8321" s="52"/>
    </row>
    <row r="8322" ht="12.75">
      <c r="H8322" s="52"/>
    </row>
    <row r="8323" ht="12.75">
      <c r="H8323" s="52"/>
    </row>
    <row r="8324" ht="12.75">
      <c r="H8324" s="52"/>
    </row>
    <row r="8325" ht="12.75">
      <c r="H8325" s="52"/>
    </row>
    <row r="8326" ht="12.75">
      <c r="H8326" s="52"/>
    </row>
    <row r="8327" ht="12.75">
      <c r="H8327" s="52"/>
    </row>
    <row r="8328" ht="12.75">
      <c r="H8328" s="52"/>
    </row>
    <row r="8329" ht="12.75">
      <c r="H8329" s="52"/>
    </row>
    <row r="8330" ht="12.75">
      <c r="H8330" s="52"/>
    </row>
    <row r="8331" ht="12.75">
      <c r="H8331" s="52"/>
    </row>
    <row r="8332" ht="12.75">
      <c r="H8332" s="52"/>
    </row>
    <row r="8333" ht="12.75">
      <c r="H8333" s="52"/>
    </row>
    <row r="8334" ht="12.75">
      <c r="H8334" s="52"/>
    </row>
    <row r="8335" ht="12.75">
      <c r="H8335" s="52"/>
    </row>
    <row r="8336" ht="12.75">
      <c r="H8336" s="52"/>
    </row>
    <row r="8337" ht="12.75">
      <c r="H8337" s="52"/>
    </row>
    <row r="8338" ht="12.75">
      <c r="H8338" s="52"/>
    </row>
    <row r="8339" ht="12.75">
      <c r="H8339" s="52"/>
    </row>
    <row r="8340" ht="12.75">
      <c r="H8340" s="52"/>
    </row>
    <row r="8341" ht="12.75">
      <c r="H8341" s="52"/>
    </row>
    <row r="8342" ht="12.75">
      <c r="H8342" s="52"/>
    </row>
    <row r="8343" ht="12.75">
      <c r="H8343" s="52"/>
    </row>
    <row r="8344" ht="12.75">
      <c r="H8344" s="52"/>
    </row>
    <row r="8345" ht="12.75">
      <c r="H8345" s="52"/>
    </row>
    <row r="8346" ht="12.75">
      <c r="H8346" s="52"/>
    </row>
    <row r="8347" ht="12.75">
      <c r="H8347" s="52"/>
    </row>
    <row r="8348" ht="12.75">
      <c r="H8348" s="52"/>
    </row>
    <row r="8349" ht="12.75">
      <c r="H8349" s="52"/>
    </row>
    <row r="8350" ht="12.75">
      <c r="H8350" s="52"/>
    </row>
    <row r="8351" ht="12.75">
      <c r="H8351" s="52"/>
    </row>
    <row r="8352" ht="12.75">
      <c r="H8352" s="52"/>
    </row>
    <row r="8353" ht="12.75">
      <c r="H8353" s="52"/>
    </row>
    <row r="8354" ht="12.75">
      <c r="H8354" s="52"/>
    </row>
    <row r="8355" ht="12.75">
      <c r="H8355" s="52"/>
    </row>
    <row r="8356" ht="12.75">
      <c r="H8356" s="52"/>
    </row>
    <row r="8357" ht="12.75">
      <c r="H8357" s="52"/>
    </row>
    <row r="8358" ht="12.75">
      <c r="H8358" s="52"/>
    </row>
    <row r="8359" ht="12.75">
      <c r="H8359" s="52"/>
    </row>
    <row r="8360" ht="12.75">
      <c r="H8360" s="52"/>
    </row>
    <row r="8361" ht="12.75">
      <c r="H8361" s="52"/>
    </row>
    <row r="8362" ht="12.75">
      <c r="H8362" s="52"/>
    </row>
    <row r="8363" ht="12.75">
      <c r="H8363" s="52"/>
    </row>
    <row r="8364" ht="12.75">
      <c r="H8364" s="52"/>
    </row>
    <row r="8365" ht="12.75">
      <c r="H8365" s="52"/>
    </row>
    <row r="8366" ht="12.75">
      <c r="H8366" s="52"/>
    </row>
    <row r="8367" ht="12.75">
      <c r="H8367" s="52"/>
    </row>
    <row r="8368" ht="12.75">
      <c r="H8368" s="52"/>
    </row>
    <row r="8369" ht="12.75">
      <c r="H8369" s="52"/>
    </row>
    <row r="8370" ht="12.75">
      <c r="H8370" s="52"/>
    </row>
    <row r="8371" ht="12.75">
      <c r="H8371" s="52"/>
    </row>
    <row r="8372" ht="12.75">
      <c r="H8372" s="52"/>
    </row>
    <row r="8373" ht="12.75">
      <c r="H8373" s="52"/>
    </row>
    <row r="8374" ht="12.75">
      <c r="H8374" s="52"/>
    </row>
    <row r="8375" ht="12.75">
      <c r="H8375" s="52"/>
    </row>
    <row r="8376" ht="12.75">
      <c r="H8376" s="52"/>
    </row>
    <row r="8377" ht="12.75">
      <c r="H8377" s="52"/>
    </row>
    <row r="8378" ht="12.75">
      <c r="H8378" s="52"/>
    </row>
    <row r="8379" ht="12.75">
      <c r="H8379" s="52"/>
    </row>
    <row r="8380" ht="12.75">
      <c r="H8380" s="52"/>
    </row>
    <row r="8381" ht="12.75">
      <c r="H8381" s="52"/>
    </row>
    <row r="8382" ht="12.75">
      <c r="H8382" s="52"/>
    </row>
    <row r="8383" ht="12.75">
      <c r="H8383" s="52"/>
    </row>
    <row r="8384" ht="12.75">
      <c r="H8384" s="52"/>
    </row>
    <row r="8385" ht="12.75">
      <c r="H8385" s="52"/>
    </row>
    <row r="8386" ht="12.75">
      <c r="H8386" s="52"/>
    </row>
    <row r="8387" ht="12.75">
      <c r="H8387" s="52"/>
    </row>
    <row r="8388" ht="12.75">
      <c r="H8388" s="52"/>
    </row>
    <row r="8389" ht="12.75">
      <c r="H8389" s="52"/>
    </row>
    <row r="8390" ht="12.75">
      <c r="H8390" s="52"/>
    </row>
    <row r="8391" ht="12.75">
      <c r="H8391" s="52"/>
    </row>
    <row r="8392" ht="12.75">
      <c r="H8392" s="52"/>
    </row>
    <row r="8393" ht="12.75">
      <c r="H8393" s="52"/>
    </row>
    <row r="8394" ht="12.75">
      <c r="H8394" s="52"/>
    </row>
    <row r="8395" ht="12.75">
      <c r="H8395" s="52"/>
    </row>
    <row r="8396" ht="12.75">
      <c r="H8396" s="52"/>
    </row>
    <row r="8397" ht="12.75">
      <c r="H8397" s="52"/>
    </row>
    <row r="8398" ht="12.75">
      <c r="H8398" s="52"/>
    </row>
    <row r="8399" ht="12.75">
      <c r="H8399" s="52"/>
    </row>
    <row r="8400" ht="12.75">
      <c r="H8400" s="52"/>
    </row>
    <row r="8401" ht="12.75">
      <c r="H8401" s="52"/>
    </row>
    <row r="8402" ht="12.75">
      <c r="H8402" s="52"/>
    </row>
    <row r="8403" ht="12.75">
      <c r="H8403" s="52"/>
    </row>
    <row r="8404" ht="12.75">
      <c r="H8404" s="52"/>
    </row>
    <row r="8405" ht="12.75">
      <c r="H8405" s="52"/>
    </row>
    <row r="8406" ht="12.75">
      <c r="H8406" s="52"/>
    </row>
    <row r="8407" ht="12.75">
      <c r="H8407" s="52"/>
    </row>
    <row r="8408" ht="12.75">
      <c r="H8408" s="52"/>
    </row>
    <row r="8409" ht="12.75">
      <c r="H8409" s="52"/>
    </row>
    <row r="8410" ht="12.75">
      <c r="H8410" s="52"/>
    </row>
    <row r="8411" ht="12.75">
      <c r="H8411" s="52"/>
    </row>
    <row r="8412" ht="12.75">
      <c r="H8412" s="52"/>
    </row>
    <row r="8413" ht="12.75">
      <c r="H8413" s="52"/>
    </row>
    <row r="8414" ht="12.75">
      <c r="H8414" s="52"/>
    </row>
    <row r="8415" ht="12.75">
      <c r="H8415" s="52"/>
    </row>
    <row r="8416" ht="12.75">
      <c r="H8416" s="52"/>
    </row>
    <row r="8417" ht="12.75">
      <c r="H8417" s="52"/>
    </row>
    <row r="8418" ht="12.75">
      <c r="H8418" s="52"/>
    </row>
    <row r="8419" ht="12.75">
      <c r="H8419" s="52"/>
    </row>
    <row r="8420" ht="12.75">
      <c r="H8420" s="52"/>
    </row>
    <row r="8421" ht="12.75">
      <c r="H8421" s="52"/>
    </row>
    <row r="8422" ht="12.75">
      <c r="H8422" s="52"/>
    </row>
    <row r="8423" ht="12.75">
      <c r="H8423" s="52"/>
    </row>
    <row r="8424" ht="12.75">
      <c r="H8424" s="52"/>
    </row>
    <row r="8425" ht="12.75">
      <c r="H8425" s="52"/>
    </row>
    <row r="8426" ht="12.75">
      <c r="H8426" s="52"/>
    </row>
    <row r="8427" ht="12.75">
      <c r="H8427" s="52"/>
    </row>
    <row r="8428" ht="12.75">
      <c r="H8428" s="52"/>
    </row>
    <row r="8429" ht="12.75">
      <c r="H8429" s="52"/>
    </row>
    <row r="8430" ht="12.75">
      <c r="H8430" s="52"/>
    </row>
    <row r="8431" ht="12.75">
      <c r="H8431" s="52"/>
    </row>
    <row r="8432" ht="12.75">
      <c r="H8432" s="52"/>
    </row>
    <row r="8433" ht="12.75">
      <c r="H8433" s="52"/>
    </row>
    <row r="8434" ht="12.75">
      <c r="H8434" s="52"/>
    </row>
    <row r="8435" ht="12.75">
      <c r="H8435" s="52"/>
    </row>
    <row r="8436" ht="12.75">
      <c r="H8436" s="52"/>
    </row>
    <row r="8437" ht="12.75">
      <c r="H8437" s="52"/>
    </row>
    <row r="8438" ht="12.75">
      <c r="H8438" s="52"/>
    </row>
    <row r="8439" ht="12.75">
      <c r="H8439" s="52"/>
    </row>
    <row r="8440" ht="12.75">
      <c r="H8440" s="52"/>
    </row>
    <row r="8441" ht="12.75">
      <c r="H8441" s="52"/>
    </row>
    <row r="8442" ht="12.75">
      <c r="H8442" s="52"/>
    </row>
    <row r="8443" ht="12.75">
      <c r="H8443" s="52"/>
    </row>
    <row r="8444" ht="12.75">
      <c r="H8444" s="52"/>
    </row>
    <row r="8445" ht="12.75">
      <c r="H8445" s="52"/>
    </row>
    <row r="8446" ht="12.75">
      <c r="H8446" s="52"/>
    </row>
    <row r="8447" ht="12.75">
      <c r="H8447" s="52"/>
    </row>
    <row r="8448" ht="12.75">
      <c r="H8448" s="52"/>
    </row>
    <row r="8449" ht="12.75">
      <c r="H8449" s="52"/>
    </row>
    <row r="8450" ht="12.75">
      <c r="H8450" s="52"/>
    </row>
    <row r="8451" ht="12.75">
      <c r="H8451" s="52"/>
    </row>
    <row r="8452" ht="12.75">
      <c r="H8452" s="52"/>
    </row>
    <row r="8453" ht="12.75">
      <c r="H8453" s="52"/>
    </row>
    <row r="8454" ht="12.75">
      <c r="H8454" s="52"/>
    </row>
    <row r="8455" ht="12.75">
      <c r="H8455" s="52"/>
    </row>
    <row r="8456" ht="12.75">
      <c r="H8456" s="52"/>
    </row>
    <row r="8457" ht="12.75">
      <c r="H8457" s="52"/>
    </row>
    <row r="8458" ht="12.75">
      <c r="H8458" s="52"/>
    </row>
    <row r="8459" ht="12.75">
      <c r="H8459" s="52"/>
    </row>
    <row r="8460" ht="12.75">
      <c r="H8460" s="52"/>
    </row>
    <row r="8461" ht="12.75">
      <c r="H8461" s="52"/>
    </row>
    <row r="8462" ht="12.75">
      <c r="H8462" s="52"/>
    </row>
    <row r="8463" ht="12.75">
      <c r="H8463" s="52"/>
    </row>
    <row r="8464" ht="12.75">
      <c r="H8464" s="52"/>
    </row>
    <row r="8465" ht="12.75">
      <c r="H8465" s="52"/>
    </row>
    <row r="8466" ht="12.75">
      <c r="H8466" s="52"/>
    </row>
    <row r="8467" ht="12.75">
      <c r="H8467" s="52"/>
    </row>
    <row r="8468" ht="12.75">
      <c r="H8468" s="52"/>
    </row>
    <row r="8469" ht="12.75">
      <c r="H8469" s="52"/>
    </row>
    <row r="8470" ht="12.75">
      <c r="H8470" s="52"/>
    </row>
    <row r="8471" ht="12.75">
      <c r="H8471" s="52"/>
    </row>
    <row r="8472" ht="12.75">
      <c r="H8472" s="52"/>
    </row>
    <row r="8473" ht="12.75">
      <c r="H8473" s="52"/>
    </row>
    <row r="8474" ht="12.75">
      <c r="H8474" s="52"/>
    </row>
    <row r="8475" ht="12.75">
      <c r="H8475" s="52"/>
    </row>
    <row r="8476" ht="12.75">
      <c r="H8476" s="52"/>
    </row>
    <row r="8477" ht="12.75">
      <c r="H8477" s="52"/>
    </row>
    <row r="8478" ht="12.75">
      <c r="H8478" s="52"/>
    </row>
    <row r="8479" ht="12.75">
      <c r="H8479" s="52"/>
    </row>
    <row r="8480" ht="12.75">
      <c r="H8480" s="52"/>
    </row>
    <row r="8481" ht="12.75">
      <c r="H8481" s="52"/>
    </row>
    <row r="8482" ht="12.75">
      <c r="H8482" s="52"/>
    </row>
    <row r="8483" ht="12.75">
      <c r="H8483" s="52"/>
    </row>
    <row r="8484" ht="12.75">
      <c r="H8484" s="52"/>
    </row>
    <row r="8485" ht="12.75">
      <c r="H8485" s="52"/>
    </row>
    <row r="8486" ht="12.75">
      <c r="H8486" s="52"/>
    </row>
    <row r="8487" ht="12.75">
      <c r="H8487" s="52"/>
    </row>
    <row r="8488" ht="12.75">
      <c r="H8488" s="52"/>
    </row>
    <row r="8489" ht="12.75">
      <c r="H8489" s="52"/>
    </row>
    <row r="8490" ht="12.75">
      <c r="H8490" s="52"/>
    </row>
    <row r="8491" ht="12.75">
      <c r="H8491" s="52"/>
    </row>
    <row r="8492" ht="12.75">
      <c r="H8492" s="52"/>
    </row>
    <row r="8493" ht="12.75">
      <c r="H8493" s="52"/>
    </row>
    <row r="8494" ht="12.75">
      <c r="H8494" s="52"/>
    </row>
    <row r="8495" ht="12.75">
      <c r="H8495" s="52"/>
    </row>
    <row r="8496" ht="12.75">
      <c r="H8496" s="52"/>
    </row>
    <row r="8497" ht="12.75">
      <c r="H8497" s="52"/>
    </row>
    <row r="8498" ht="12.75">
      <c r="H8498" s="52"/>
    </row>
    <row r="8499" ht="12.75">
      <c r="H8499" s="52"/>
    </row>
    <row r="8500" ht="12.75">
      <c r="H8500" s="52"/>
    </row>
    <row r="8501" ht="12.75">
      <c r="H8501" s="52"/>
    </row>
    <row r="8502" ht="12.75">
      <c r="H8502" s="52"/>
    </row>
    <row r="8503" ht="12.75">
      <c r="H8503" s="52"/>
    </row>
    <row r="8504" ht="12.75">
      <c r="H8504" s="52"/>
    </row>
    <row r="8505" ht="12.75">
      <c r="H8505" s="52"/>
    </row>
    <row r="8506" ht="12.75">
      <c r="H8506" s="52"/>
    </row>
    <row r="8507" ht="12.75">
      <c r="H8507" s="52"/>
    </row>
    <row r="8508" ht="12.75">
      <c r="H8508" s="52"/>
    </row>
    <row r="8509" ht="12.75">
      <c r="H8509" s="52"/>
    </row>
    <row r="8510" ht="12.75">
      <c r="H8510" s="52"/>
    </row>
    <row r="8511" ht="12.75">
      <c r="H8511" s="52"/>
    </row>
    <row r="8512" ht="12.75">
      <c r="H8512" s="52"/>
    </row>
    <row r="8513" ht="12.75">
      <c r="H8513" s="52"/>
    </row>
    <row r="8514" ht="12.75">
      <c r="H8514" s="52"/>
    </row>
    <row r="8515" ht="12.75">
      <c r="H8515" s="52"/>
    </row>
    <row r="8516" ht="12.75">
      <c r="H8516" s="52"/>
    </row>
    <row r="8517" ht="12.75">
      <c r="H8517" s="52"/>
    </row>
    <row r="8518" ht="12.75">
      <c r="H8518" s="52"/>
    </row>
    <row r="8519" ht="12.75">
      <c r="H8519" s="52"/>
    </row>
    <row r="8520" ht="12.75">
      <c r="H8520" s="52"/>
    </row>
    <row r="8521" ht="12.75">
      <c r="H8521" s="52"/>
    </row>
    <row r="8522" ht="12.75">
      <c r="H8522" s="52"/>
    </row>
    <row r="8523" ht="12.75">
      <c r="H8523" s="52"/>
    </row>
    <row r="8524" ht="12.75">
      <c r="H8524" s="52"/>
    </row>
    <row r="8525" ht="12.75">
      <c r="H8525" s="52"/>
    </row>
    <row r="8526" ht="12.75">
      <c r="H8526" s="52"/>
    </row>
    <row r="8527" ht="12.75">
      <c r="H8527" s="52"/>
    </row>
    <row r="8528" ht="12.75">
      <c r="H8528" s="52"/>
    </row>
    <row r="8529" ht="12.75">
      <c r="H8529" s="52"/>
    </row>
    <row r="8530" ht="12.75">
      <c r="H8530" s="52"/>
    </row>
    <row r="8531" ht="12.75">
      <c r="H8531" s="52"/>
    </row>
    <row r="8532" ht="12.75">
      <c r="H8532" s="52"/>
    </row>
    <row r="8533" ht="12.75">
      <c r="H8533" s="52"/>
    </row>
    <row r="8534" ht="12.75">
      <c r="H8534" s="52"/>
    </row>
    <row r="8535" ht="12.75">
      <c r="H8535" s="52"/>
    </row>
    <row r="8536" ht="12.75">
      <c r="H8536" s="52"/>
    </row>
    <row r="8537" ht="12.75">
      <c r="H8537" s="52"/>
    </row>
    <row r="8538" ht="12.75">
      <c r="H8538" s="52"/>
    </row>
    <row r="8539" ht="12.75">
      <c r="H8539" s="52"/>
    </row>
    <row r="8540" ht="12.75">
      <c r="H8540" s="52"/>
    </row>
    <row r="8541" ht="12.75">
      <c r="H8541" s="52"/>
    </row>
    <row r="8542" ht="12.75">
      <c r="H8542" s="52"/>
    </row>
    <row r="8543" ht="12.75">
      <c r="H8543" s="52"/>
    </row>
    <row r="8544" ht="12.75">
      <c r="H8544" s="52"/>
    </row>
    <row r="8545" ht="12.75">
      <c r="H8545" s="52"/>
    </row>
    <row r="8546" ht="12.75">
      <c r="H8546" s="52"/>
    </row>
    <row r="8547" ht="12.75">
      <c r="H8547" s="52"/>
    </row>
    <row r="8548" ht="12.75">
      <c r="H8548" s="52"/>
    </row>
    <row r="8549" ht="12.75">
      <c r="H8549" s="52"/>
    </row>
    <row r="8550" ht="12.75">
      <c r="H8550" s="52"/>
    </row>
    <row r="8551" ht="12.75">
      <c r="H8551" s="52"/>
    </row>
    <row r="8552" ht="12.75">
      <c r="H8552" s="52"/>
    </row>
    <row r="8553" ht="12.75">
      <c r="H8553" s="52"/>
    </row>
    <row r="8554" ht="12.75">
      <c r="H8554" s="52"/>
    </row>
    <row r="8555" ht="12.75">
      <c r="H8555" s="52"/>
    </row>
    <row r="8556" ht="12.75">
      <c r="H8556" s="52"/>
    </row>
    <row r="8557" ht="12.75">
      <c r="H8557" s="52"/>
    </row>
    <row r="8558" ht="12.75">
      <c r="H8558" s="52"/>
    </row>
    <row r="8559" ht="12.75">
      <c r="H8559" s="52"/>
    </row>
    <row r="8560" ht="12.75">
      <c r="H8560" s="52"/>
    </row>
    <row r="8561" ht="12.75">
      <c r="H8561" s="52"/>
    </row>
    <row r="8562" ht="12.75">
      <c r="H8562" s="52"/>
    </row>
    <row r="8563" ht="12.75">
      <c r="H8563" s="52"/>
    </row>
    <row r="8564" ht="12.75">
      <c r="H8564" s="52"/>
    </row>
    <row r="8565" ht="12.75">
      <c r="H8565" s="52"/>
    </row>
    <row r="8566" ht="12.75">
      <c r="H8566" s="52"/>
    </row>
    <row r="8567" ht="12.75">
      <c r="H8567" s="52"/>
    </row>
    <row r="8568" ht="12.75">
      <c r="H8568" s="52"/>
    </row>
    <row r="8569" ht="12.75">
      <c r="H8569" s="52"/>
    </row>
    <row r="8570" ht="12.75">
      <c r="H8570" s="52"/>
    </row>
    <row r="8571" ht="12.75">
      <c r="H8571" s="52"/>
    </row>
    <row r="8572" ht="12.75">
      <c r="H8572" s="52"/>
    </row>
    <row r="8573" ht="12.75">
      <c r="H8573" s="52"/>
    </row>
    <row r="8574" ht="12.75">
      <c r="H8574" s="52"/>
    </row>
    <row r="8575" ht="12.75">
      <c r="H8575" s="52"/>
    </row>
    <row r="8576" ht="12.75">
      <c r="H8576" s="52"/>
    </row>
    <row r="8577" ht="12.75">
      <c r="H8577" s="52"/>
    </row>
    <row r="8578" ht="12.75">
      <c r="H8578" s="52"/>
    </row>
    <row r="8579" ht="12.75">
      <c r="H8579" s="52"/>
    </row>
    <row r="8580" ht="12.75">
      <c r="H8580" s="52"/>
    </row>
    <row r="8581" ht="12.75">
      <c r="H8581" s="52"/>
    </row>
    <row r="8582" ht="12.75">
      <c r="H8582" s="52"/>
    </row>
    <row r="8583" ht="12.75">
      <c r="H8583" s="52"/>
    </row>
    <row r="8584" ht="12.75">
      <c r="H8584" s="52"/>
    </row>
    <row r="8585" ht="12.75">
      <c r="H8585" s="52"/>
    </row>
    <row r="8586" ht="12.75">
      <c r="H8586" s="52"/>
    </row>
    <row r="8587" ht="12.75">
      <c r="H8587" s="52"/>
    </row>
    <row r="8588" ht="12.75">
      <c r="H8588" s="52"/>
    </row>
    <row r="8589" ht="12.75">
      <c r="H8589" s="52"/>
    </row>
    <row r="8590" ht="12.75">
      <c r="H8590" s="52"/>
    </row>
    <row r="8591" ht="12.75">
      <c r="H8591" s="52"/>
    </row>
    <row r="8592" ht="12.75">
      <c r="H8592" s="52"/>
    </row>
    <row r="8593" ht="12.75">
      <c r="H8593" s="52"/>
    </row>
    <row r="8594" ht="12.75">
      <c r="H8594" s="52"/>
    </row>
    <row r="8595" ht="12.75">
      <c r="H8595" s="52"/>
    </row>
    <row r="8596" ht="12.75">
      <c r="H8596" s="52"/>
    </row>
    <row r="8597" ht="12.75">
      <c r="H8597" s="52"/>
    </row>
    <row r="8598" ht="12.75">
      <c r="H8598" s="52"/>
    </row>
    <row r="8599" ht="12.75">
      <c r="H8599" s="52"/>
    </row>
    <row r="8600" ht="12.75">
      <c r="H8600" s="52"/>
    </row>
    <row r="8601" ht="12.75">
      <c r="H8601" s="52"/>
    </row>
    <row r="8602" ht="12.75">
      <c r="H8602" s="52"/>
    </row>
    <row r="8603" ht="12.75">
      <c r="H8603" s="52"/>
    </row>
    <row r="8604" ht="12.75">
      <c r="H8604" s="52"/>
    </row>
    <row r="8605" ht="12.75">
      <c r="H8605" s="52"/>
    </row>
    <row r="8606" ht="12.75">
      <c r="H8606" s="52"/>
    </row>
    <row r="8607" ht="12.75">
      <c r="H8607" s="52"/>
    </row>
    <row r="8608" ht="12.75">
      <c r="H8608" s="52"/>
    </row>
    <row r="8609" ht="12.75">
      <c r="H8609" s="52"/>
    </row>
    <row r="8610" ht="12.75">
      <c r="H8610" s="52"/>
    </row>
    <row r="8611" ht="12.75">
      <c r="H8611" s="52"/>
    </row>
    <row r="8612" ht="12.75">
      <c r="H8612" s="52"/>
    </row>
    <row r="8613" ht="12.75">
      <c r="H8613" s="52"/>
    </row>
    <row r="8614" ht="12.75">
      <c r="H8614" s="52"/>
    </row>
    <row r="8615" ht="12.75">
      <c r="H8615" s="52"/>
    </row>
    <row r="8616" ht="12.75">
      <c r="H8616" s="52"/>
    </row>
    <row r="8617" ht="12.75">
      <c r="H8617" s="52"/>
    </row>
    <row r="8618" ht="12.75">
      <c r="H8618" s="52"/>
    </row>
    <row r="8619" ht="12.75">
      <c r="H8619" s="52"/>
    </row>
    <row r="8620" ht="12.75">
      <c r="H8620" s="52"/>
    </row>
    <row r="8621" ht="12.75">
      <c r="H8621" s="52"/>
    </row>
    <row r="8622" ht="12.75">
      <c r="H8622" s="52"/>
    </row>
    <row r="8623" ht="12.75">
      <c r="H8623" s="52"/>
    </row>
    <row r="8624" ht="12.75">
      <c r="H8624" s="52"/>
    </row>
    <row r="8625" ht="12.75">
      <c r="H8625" s="52"/>
    </row>
    <row r="8626" ht="12.75">
      <c r="H8626" s="52"/>
    </row>
    <row r="8627" ht="12.75">
      <c r="H8627" s="52"/>
    </row>
    <row r="8628" ht="12.75">
      <c r="H8628" s="52"/>
    </row>
    <row r="8629" ht="12.75">
      <c r="H8629" s="52"/>
    </row>
    <row r="8630" ht="12.75">
      <c r="H8630" s="52"/>
    </row>
    <row r="8631" ht="12.75">
      <c r="H8631" s="52"/>
    </row>
    <row r="8632" ht="12.75">
      <c r="H8632" s="52"/>
    </row>
    <row r="8633" ht="12.75">
      <c r="H8633" s="52"/>
    </row>
    <row r="8634" ht="12.75">
      <c r="H8634" s="52"/>
    </row>
    <row r="8635" ht="12.75">
      <c r="H8635" s="52"/>
    </row>
    <row r="8636" ht="12.75">
      <c r="H8636" s="52"/>
    </row>
    <row r="8637" ht="12.75">
      <c r="H8637" s="52"/>
    </row>
    <row r="8638" ht="12.75">
      <c r="H8638" s="52"/>
    </row>
    <row r="8639" ht="12.75">
      <c r="H8639" s="52"/>
    </row>
    <row r="8640" ht="12.75">
      <c r="H8640" s="52"/>
    </row>
    <row r="8641" ht="12.75">
      <c r="H8641" s="52"/>
    </row>
    <row r="8642" ht="12.75">
      <c r="H8642" s="52"/>
    </row>
    <row r="8643" ht="12.75">
      <c r="H8643" s="52"/>
    </row>
    <row r="8644" ht="12.75">
      <c r="H8644" s="52"/>
    </row>
    <row r="8645" ht="12.75">
      <c r="H8645" s="52"/>
    </row>
    <row r="8646" ht="12.75">
      <c r="H8646" s="52"/>
    </row>
    <row r="8647" ht="12.75">
      <c r="H8647" s="52"/>
    </row>
    <row r="8648" ht="12.75">
      <c r="H8648" s="52"/>
    </row>
    <row r="8649" ht="12.75">
      <c r="H8649" s="52"/>
    </row>
    <row r="8650" ht="12.75">
      <c r="H8650" s="52"/>
    </row>
    <row r="8651" ht="12.75">
      <c r="H8651" s="52"/>
    </row>
    <row r="8652" ht="12.75">
      <c r="H8652" s="52"/>
    </row>
    <row r="8653" ht="12.75">
      <c r="H8653" s="52"/>
    </row>
    <row r="8654" ht="12.75">
      <c r="H8654" s="52"/>
    </row>
    <row r="8655" ht="12.75">
      <c r="H8655" s="52"/>
    </row>
    <row r="8656" ht="12.75">
      <c r="H8656" s="52"/>
    </row>
    <row r="8657" ht="12.75">
      <c r="H8657" s="52"/>
    </row>
    <row r="8658" ht="12.75">
      <c r="H8658" s="52"/>
    </row>
    <row r="8659" ht="12.75">
      <c r="H8659" s="52"/>
    </row>
    <row r="8660" ht="12.75">
      <c r="H8660" s="52"/>
    </row>
    <row r="8661" ht="12.75">
      <c r="H8661" s="52"/>
    </row>
    <row r="8662" ht="12.75">
      <c r="H8662" s="52"/>
    </row>
    <row r="8663" ht="12.75">
      <c r="H8663" s="52"/>
    </row>
    <row r="8664" ht="12.75">
      <c r="H8664" s="52"/>
    </row>
    <row r="8665" ht="12.75">
      <c r="H8665" s="52"/>
    </row>
    <row r="8666" ht="12.75">
      <c r="H8666" s="52"/>
    </row>
    <row r="8667" ht="12.75">
      <c r="H8667" s="52"/>
    </row>
    <row r="8668" ht="12.75">
      <c r="H8668" s="52"/>
    </row>
    <row r="8669" ht="12.75">
      <c r="H8669" s="52"/>
    </row>
    <row r="8670" ht="12.75">
      <c r="H8670" s="52"/>
    </row>
    <row r="8671" ht="12.75">
      <c r="H8671" s="52"/>
    </row>
    <row r="8672" ht="12.75">
      <c r="H8672" s="52"/>
    </row>
    <row r="8673" ht="12.75">
      <c r="H8673" s="52"/>
    </row>
    <row r="8674" ht="12.75">
      <c r="H8674" s="52"/>
    </row>
    <row r="8675" ht="12.75">
      <c r="H8675" s="52"/>
    </row>
    <row r="8676" ht="12.75">
      <c r="H8676" s="52"/>
    </row>
    <row r="8677" ht="12.75">
      <c r="H8677" s="52"/>
    </row>
    <row r="8678" ht="12.75">
      <c r="H8678" s="52"/>
    </row>
    <row r="8679" ht="12.75">
      <c r="H8679" s="52"/>
    </row>
    <row r="8680" ht="12.75">
      <c r="H8680" s="52"/>
    </row>
    <row r="8681" ht="12.75">
      <c r="H8681" s="52"/>
    </row>
    <row r="8682" ht="12.75">
      <c r="H8682" s="52"/>
    </row>
    <row r="8683" ht="12.75">
      <c r="H8683" s="52"/>
    </row>
    <row r="8684" ht="12.75">
      <c r="H8684" s="52"/>
    </row>
    <row r="8685" ht="12.75">
      <c r="H8685" s="52"/>
    </row>
    <row r="8686" ht="12.75">
      <c r="H8686" s="52"/>
    </row>
    <row r="8687" ht="12.75">
      <c r="H8687" s="52"/>
    </row>
    <row r="8688" ht="12.75">
      <c r="H8688" s="52"/>
    </row>
    <row r="8689" ht="12.75">
      <c r="H8689" s="52"/>
    </row>
    <row r="8690" ht="12.75">
      <c r="H8690" s="52"/>
    </row>
    <row r="8691" ht="12.75">
      <c r="H8691" s="52"/>
    </row>
    <row r="8692" ht="12.75">
      <c r="H8692" s="52"/>
    </row>
    <row r="8693" ht="12.75">
      <c r="H8693" s="52"/>
    </row>
    <row r="8694" ht="12.75">
      <c r="H8694" s="52"/>
    </row>
    <row r="8695" ht="12.75">
      <c r="H8695" s="52"/>
    </row>
    <row r="8696" ht="12.75">
      <c r="H8696" s="52"/>
    </row>
    <row r="8697" ht="12.75">
      <c r="H8697" s="52"/>
    </row>
    <row r="8698" ht="12.75">
      <c r="H8698" s="52"/>
    </row>
    <row r="8699" ht="12.75">
      <c r="H8699" s="52"/>
    </row>
    <row r="8700" ht="12.75">
      <c r="H8700" s="52"/>
    </row>
    <row r="8701" ht="12.75">
      <c r="H8701" s="52"/>
    </row>
    <row r="8702" ht="12.75">
      <c r="H8702" s="52"/>
    </row>
    <row r="8703" ht="12.75">
      <c r="H8703" s="52"/>
    </row>
    <row r="8704" ht="12.75">
      <c r="H8704" s="52"/>
    </row>
    <row r="8705" ht="12.75">
      <c r="H8705" s="52"/>
    </row>
    <row r="8706" ht="12.75">
      <c r="H8706" s="52"/>
    </row>
    <row r="8707" ht="12.75">
      <c r="H8707" s="52"/>
    </row>
    <row r="8708" ht="12.75">
      <c r="H8708" s="52"/>
    </row>
    <row r="8709" ht="12.75">
      <c r="H8709" s="52"/>
    </row>
    <row r="8710" ht="12.75">
      <c r="H8710" s="52"/>
    </row>
    <row r="8711" ht="12.75">
      <c r="H8711" s="52"/>
    </row>
    <row r="8712" ht="12.75">
      <c r="H8712" s="52"/>
    </row>
    <row r="8713" ht="12.75">
      <c r="H8713" s="52"/>
    </row>
    <row r="8714" ht="12.75">
      <c r="H8714" s="52"/>
    </row>
    <row r="8715" ht="12.75">
      <c r="H8715" s="52"/>
    </row>
    <row r="8716" ht="12.75">
      <c r="H8716" s="52"/>
    </row>
    <row r="8717" ht="12.75">
      <c r="H8717" s="52"/>
    </row>
    <row r="8718" ht="12.75">
      <c r="H8718" s="52"/>
    </row>
    <row r="8719" ht="12.75">
      <c r="H8719" s="52"/>
    </row>
    <row r="8720" ht="12.75">
      <c r="H8720" s="52"/>
    </row>
    <row r="8721" ht="12.75">
      <c r="H8721" s="52"/>
    </row>
    <row r="8722" ht="12.75">
      <c r="H8722" s="52"/>
    </row>
    <row r="8723" ht="12.75">
      <c r="H8723" s="52"/>
    </row>
    <row r="8724" ht="12.75">
      <c r="H8724" s="52"/>
    </row>
    <row r="8725" ht="12.75">
      <c r="H8725" s="52"/>
    </row>
    <row r="8726" ht="12.75">
      <c r="H8726" s="52"/>
    </row>
    <row r="8727" ht="12.75">
      <c r="H8727" s="52"/>
    </row>
    <row r="8728" ht="12.75">
      <c r="H8728" s="52"/>
    </row>
    <row r="8729" ht="12.75">
      <c r="H8729" s="52"/>
    </row>
    <row r="8730" ht="12.75">
      <c r="H8730" s="52"/>
    </row>
    <row r="8731" ht="12.75">
      <c r="H8731" s="52"/>
    </row>
    <row r="8732" ht="12.75">
      <c r="H8732" s="52"/>
    </row>
    <row r="8733" ht="12.75">
      <c r="H8733" s="52"/>
    </row>
    <row r="8734" ht="12.75">
      <c r="H8734" s="52"/>
    </row>
    <row r="8735" ht="12.75">
      <c r="H8735" s="52"/>
    </row>
    <row r="8736" ht="12.75">
      <c r="H8736" s="52"/>
    </row>
    <row r="8737" ht="12.75">
      <c r="H8737" s="52"/>
    </row>
    <row r="8738" ht="12.75">
      <c r="H8738" s="52"/>
    </row>
    <row r="8739" ht="12.75">
      <c r="H8739" s="52"/>
    </row>
    <row r="8740" ht="12.75">
      <c r="H8740" s="52"/>
    </row>
    <row r="8741" ht="12.75">
      <c r="H8741" s="52"/>
    </row>
    <row r="8742" ht="12.75">
      <c r="H8742" s="52"/>
    </row>
    <row r="8743" ht="12.75">
      <c r="H8743" s="52"/>
    </row>
    <row r="8744" ht="12.75">
      <c r="H8744" s="52"/>
    </row>
    <row r="8745" ht="12.75">
      <c r="H8745" s="52"/>
    </row>
    <row r="8746" ht="12.75">
      <c r="H8746" s="52"/>
    </row>
    <row r="8747" ht="12.75">
      <c r="H8747" s="52"/>
    </row>
    <row r="8748" ht="12.75">
      <c r="H8748" s="52"/>
    </row>
    <row r="8749" ht="12.75">
      <c r="H8749" s="52"/>
    </row>
    <row r="8750" ht="12.75">
      <c r="H8750" s="52"/>
    </row>
    <row r="8751" ht="12.75">
      <c r="H8751" s="52"/>
    </row>
    <row r="8752" ht="12.75">
      <c r="H8752" s="52"/>
    </row>
    <row r="8753" ht="12.75">
      <c r="H8753" s="52"/>
    </row>
    <row r="8754" ht="12.75">
      <c r="H8754" s="52"/>
    </row>
    <row r="8755" ht="12.75">
      <c r="H8755" s="52"/>
    </row>
    <row r="8756" ht="12.75">
      <c r="H8756" s="52"/>
    </row>
    <row r="8757" ht="12.75">
      <c r="H8757" s="52"/>
    </row>
    <row r="8758" ht="12.75">
      <c r="H8758" s="52"/>
    </row>
    <row r="8759" ht="12.75">
      <c r="H8759" s="52"/>
    </row>
    <row r="8760" ht="12.75">
      <c r="H8760" s="52"/>
    </row>
    <row r="8761" ht="12.75">
      <c r="H8761" s="52"/>
    </row>
    <row r="8762" ht="12.75">
      <c r="H8762" s="52"/>
    </row>
    <row r="8763" ht="12.75">
      <c r="H8763" s="52"/>
    </row>
    <row r="8764" ht="12.75">
      <c r="H8764" s="52"/>
    </row>
    <row r="8765" ht="12.75">
      <c r="H8765" s="52"/>
    </row>
    <row r="8766" ht="12.75">
      <c r="H8766" s="52"/>
    </row>
    <row r="8767" ht="12.75">
      <c r="H8767" s="52"/>
    </row>
    <row r="8768" ht="12.75">
      <c r="H8768" s="52"/>
    </row>
    <row r="8769" ht="12.75">
      <c r="H8769" s="52"/>
    </row>
    <row r="8770" ht="12.75">
      <c r="H8770" s="52"/>
    </row>
    <row r="8771" ht="12.75">
      <c r="H8771" s="52"/>
    </row>
    <row r="8772" ht="12.75">
      <c r="H8772" s="52"/>
    </row>
    <row r="8773" ht="12.75">
      <c r="H8773" s="52"/>
    </row>
    <row r="8774" ht="12.75">
      <c r="H8774" s="52"/>
    </row>
    <row r="8775" ht="12.75">
      <c r="H8775" s="52"/>
    </row>
    <row r="8776" ht="12.75">
      <c r="H8776" s="52"/>
    </row>
    <row r="8777" ht="12.75">
      <c r="H8777" s="52"/>
    </row>
    <row r="8778" ht="12.75">
      <c r="H8778" s="52"/>
    </row>
    <row r="8779" ht="12.75">
      <c r="H8779" s="52"/>
    </row>
    <row r="8780" ht="12.75">
      <c r="H8780" s="52"/>
    </row>
    <row r="8781" ht="12.75">
      <c r="H8781" s="52"/>
    </row>
    <row r="8782" ht="12.75">
      <c r="H8782" s="52"/>
    </row>
    <row r="8783" ht="12.75">
      <c r="H8783" s="52"/>
    </row>
    <row r="8784" ht="12.75">
      <c r="H8784" s="52"/>
    </row>
    <row r="8785" ht="12.75">
      <c r="H8785" s="52"/>
    </row>
    <row r="8786" ht="12.75">
      <c r="H8786" s="52"/>
    </row>
    <row r="8787" ht="12.75">
      <c r="H8787" s="52"/>
    </row>
    <row r="8788" ht="12.75">
      <c r="H8788" s="52"/>
    </row>
    <row r="8789" ht="12.75">
      <c r="H8789" s="52"/>
    </row>
    <row r="8790" ht="12.75">
      <c r="H8790" s="52"/>
    </row>
    <row r="8791" ht="12.75">
      <c r="H8791" s="52"/>
    </row>
    <row r="8792" ht="12.75">
      <c r="H8792" s="52"/>
    </row>
    <row r="8793" ht="12.75">
      <c r="H8793" s="52"/>
    </row>
    <row r="8794" ht="12.75">
      <c r="H8794" s="52"/>
    </row>
    <row r="8795" ht="12.75">
      <c r="H8795" s="52"/>
    </row>
    <row r="8796" ht="12.75">
      <c r="H8796" s="52"/>
    </row>
    <row r="8797" ht="12.75">
      <c r="H8797" s="52"/>
    </row>
    <row r="8798" ht="12.75">
      <c r="H8798" s="52"/>
    </row>
    <row r="8799" ht="12.75">
      <c r="H8799" s="52"/>
    </row>
    <row r="8800" ht="12.75">
      <c r="H8800" s="52"/>
    </row>
    <row r="8801" ht="12.75">
      <c r="H8801" s="52"/>
    </row>
    <row r="8802" ht="12.75">
      <c r="H8802" s="52"/>
    </row>
    <row r="8803" ht="12.75">
      <c r="H8803" s="52"/>
    </row>
    <row r="8804" ht="12.75">
      <c r="H8804" s="52"/>
    </row>
    <row r="8805" ht="12.75">
      <c r="H8805" s="52"/>
    </row>
    <row r="8806" ht="12.75">
      <c r="H8806" s="52"/>
    </row>
    <row r="8807" ht="12.75">
      <c r="H8807" s="52"/>
    </row>
    <row r="8808" ht="12.75">
      <c r="H8808" s="52"/>
    </row>
    <row r="8809" ht="12.75">
      <c r="H8809" s="52"/>
    </row>
    <row r="8810" ht="12.75">
      <c r="H8810" s="52"/>
    </row>
    <row r="8811" ht="12.75">
      <c r="H8811" s="52"/>
    </row>
    <row r="8812" ht="12.75">
      <c r="H8812" s="52"/>
    </row>
    <row r="8813" ht="12.75">
      <c r="H8813" s="52"/>
    </row>
    <row r="8814" ht="12.75">
      <c r="H8814" s="52"/>
    </row>
    <row r="8815" ht="12.75">
      <c r="H8815" s="52"/>
    </row>
    <row r="8816" ht="12.75">
      <c r="H8816" s="52"/>
    </row>
    <row r="8817" ht="12.75">
      <c r="H8817" s="52"/>
    </row>
    <row r="8818" ht="12.75">
      <c r="H8818" s="52"/>
    </row>
    <row r="8819" ht="12.75">
      <c r="H8819" s="52"/>
    </row>
    <row r="8820" ht="12.75">
      <c r="H8820" s="52"/>
    </row>
    <row r="8821" ht="12.75">
      <c r="H8821" s="52"/>
    </row>
    <row r="8822" ht="12.75">
      <c r="H8822" s="52"/>
    </row>
    <row r="8823" ht="12.75">
      <c r="H8823" s="52"/>
    </row>
    <row r="8824" ht="12.75">
      <c r="H8824" s="52"/>
    </row>
    <row r="8825" ht="12.75">
      <c r="H8825" s="52"/>
    </row>
    <row r="8826" ht="12.75">
      <c r="H8826" s="52"/>
    </row>
    <row r="8827" ht="12.75">
      <c r="H8827" s="52"/>
    </row>
    <row r="8828" ht="12.75">
      <c r="H8828" s="52"/>
    </row>
    <row r="8829" ht="12.75">
      <c r="H8829" s="52"/>
    </row>
    <row r="8830" ht="12.75">
      <c r="H8830" s="52"/>
    </row>
    <row r="8831" ht="12.75">
      <c r="H8831" s="52"/>
    </row>
    <row r="8832" ht="12.75">
      <c r="H8832" s="52"/>
    </row>
    <row r="8833" ht="12.75">
      <c r="H8833" s="52"/>
    </row>
    <row r="8834" ht="12.75">
      <c r="H8834" s="52"/>
    </row>
    <row r="8835" ht="12.75">
      <c r="H8835" s="52"/>
    </row>
    <row r="8836" ht="12.75">
      <c r="H8836" s="52"/>
    </row>
    <row r="8837" ht="12.75">
      <c r="H8837" s="52"/>
    </row>
    <row r="8838" ht="12.75">
      <c r="H8838" s="52"/>
    </row>
    <row r="8839" ht="12.75">
      <c r="H8839" s="52"/>
    </row>
    <row r="8840" ht="12.75">
      <c r="H8840" s="52"/>
    </row>
    <row r="8841" ht="12.75">
      <c r="H8841" s="52"/>
    </row>
    <row r="8842" ht="12.75">
      <c r="H8842" s="52"/>
    </row>
    <row r="8843" ht="12.75">
      <c r="H8843" s="52"/>
    </row>
    <row r="8844" ht="12.75">
      <c r="H8844" s="52"/>
    </row>
    <row r="8845" ht="12.75">
      <c r="H8845" s="52"/>
    </row>
    <row r="8846" ht="12.75">
      <c r="H8846" s="52"/>
    </row>
    <row r="8847" ht="12.75">
      <c r="H8847" s="52"/>
    </row>
    <row r="8848" ht="12.75">
      <c r="H8848" s="52"/>
    </row>
    <row r="8849" ht="12.75">
      <c r="H8849" s="52"/>
    </row>
    <row r="8850" ht="12.75">
      <c r="H8850" s="52"/>
    </row>
    <row r="8851" ht="12.75">
      <c r="H8851" s="52"/>
    </row>
    <row r="8852" ht="12.75">
      <c r="H8852" s="52"/>
    </row>
    <row r="8853" ht="12.75">
      <c r="H8853" s="52"/>
    </row>
    <row r="8854" ht="12.75">
      <c r="H8854" s="52"/>
    </row>
    <row r="8855" ht="12.75">
      <c r="H8855" s="52"/>
    </row>
    <row r="8856" ht="12.75">
      <c r="H8856" s="52"/>
    </row>
    <row r="8857" ht="12.75">
      <c r="H8857" s="52"/>
    </row>
    <row r="8858" ht="12.75">
      <c r="H8858" s="52"/>
    </row>
    <row r="8859" ht="12.75">
      <c r="H8859" s="52"/>
    </row>
    <row r="8860" ht="12.75">
      <c r="H8860" s="52"/>
    </row>
    <row r="8861" ht="12.75">
      <c r="H8861" s="52"/>
    </row>
    <row r="8862" ht="12.75">
      <c r="H8862" s="52"/>
    </row>
    <row r="8863" ht="12.75">
      <c r="H8863" s="52"/>
    </row>
    <row r="8864" ht="12.75">
      <c r="H8864" s="52"/>
    </row>
    <row r="8865" ht="12.75">
      <c r="H8865" s="52"/>
    </row>
    <row r="8866" ht="12.75">
      <c r="H8866" s="52"/>
    </row>
    <row r="8867" ht="12.75">
      <c r="H8867" s="52"/>
    </row>
    <row r="8868" ht="12.75">
      <c r="H8868" s="52"/>
    </row>
    <row r="8869" ht="12.75">
      <c r="H8869" s="52"/>
    </row>
    <row r="8870" ht="12.75">
      <c r="H8870" s="52"/>
    </row>
    <row r="8871" ht="12.75">
      <c r="H8871" s="52"/>
    </row>
    <row r="8872" ht="12.75">
      <c r="H8872" s="52"/>
    </row>
    <row r="8873" ht="12.75">
      <c r="H8873" s="52"/>
    </row>
    <row r="8874" ht="12.75">
      <c r="H8874" s="52"/>
    </row>
    <row r="8875" ht="12.75">
      <c r="H8875" s="52"/>
    </row>
    <row r="8876" ht="12.75">
      <c r="H8876" s="52"/>
    </row>
    <row r="8877" ht="12.75">
      <c r="H8877" s="52"/>
    </row>
    <row r="8878" ht="12.75">
      <c r="H8878" s="52"/>
    </row>
    <row r="8879" ht="12.75">
      <c r="H8879" s="52"/>
    </row>
    <row r="8880" ht="12.75">
      <c r="H8880" s="52"/>
    </row>
    <row r="8881" ht="12.75">
      <c r="H8881" s="52"/>
    </row>
    <row r="8882" ht="12.75">
      <c r="H8882" s="52"/>
    </row>
    <row r="8883" ht="12.75">
      <c r="H8883" s="52"/>
    </row>
    <row r="8884" ht="12.75">
      <c r="H8884" s="52"/>
    </row>
    <row r="8885" ht="12.75">
      <c r="H8885" s="52"/>
    </row>
    <row r="8886" ht="12.75">
      <c r="H8886" s="52"/>
    </row>
    <row r="8887" ht="12.75">
      <c r="H8887" s="52"/>
    </row>
    <row r="8888" ht="12.75">
      <c r="H8888" s="52"/>
    </row>
    <row r="8889" ht="12.75">
      <c r="H8889" s="52"/>
    </row>
    <row r="8890" ht="12.75">
      <c r="H8890" s="52"/>
    </row>
    <row r="8891" ht="12.75">
      <c r="H8891" s="52"/>
    </row>
    <row r="8892" ht="12.75">
      <c r="H8892" s="52"/>
    </row>
    <row r="8893" ht="12.75">
      <c r="H8893" s="52"/>
    </row>
    <row r="8894" ht="12.75">
      <c r="H8894" s="52"/>
    </row>
    <row r="8895" ht="12.75">
      <c r="H8895" s="52"/>
    </row>
    <row r="8896" ht="12.75">
      <c r="H8896" s="52"/>
    </row>
    <row r="8897" ht="12.75">
      <c r="H8897" s="52"/>
    </row>
    <row r="8898" ht="12.75">
      <c r="H8898" s="52"/>
    </row>
    <row r="8899" ht="12.75">
      <c r="H8899" s="52"/>
    </row>
    <row r="8900" ht="12.75">
      <c r="H8900" s="52"/>
    </row>
    <row r="8901" ht="12.75">
      <c r="H8901" s="52"/>
    </row>
    <row r="8902" ht="12.75">
      <c r="H8902" s="52"/>
    </row>
    <row r="8903" ht="12.75">
      <c r="H8903" s="52"/>
    </row>
    <row r="8904" ht="12.75">
      <c r="H8904" s="52"/>
    </row>
    <row r="8905" ht="12.75">
      <c r="H8905" s="52"/>
    </row>
    <row r="8906" ht="12.75">
      <c r="H8906" s="52"/>
    </row>
    <row r="8907" ht="12.75">
      <c r="H8907" s="52"/>
    </row>
    <row r="8908" ht="12.75">
      <c r="H8908" s="52"/>
    </row>
    <row r="8909" ht="12.75">
      <c r="H8909" s="52"/>
    </row>
    <row r="8910" ht="12.75">
      <c r="H8910" s="52"/>
    </row>
    <row r="8911" ht="12.75">
      <c r="H8911" s="52"/>
    </row>
    <row r="8912" ht="12.75">
      <c r="H8912" s="52"/>
    </row>
    <row r="8913" ht="12.75">
      <c r="H8913" s="52"/>
    </row>
    <row r="8914" ht="12.75">
      <c r="H8914" s="52"/>
    </row>
    <row r="8915" ht="12.75">
      <c r="H8915" s="52"/>
    </row>
    <row r="8916" ht="12.75">
      <c r="H8916" s="52"/>
    </row>
    <row r="8917" ht="12.75">
      <c r="H8917" s="52"/>
    </row>
    <row r="8918" ht="12.75">
      <c r="H8918" s="52"/>
    </row>
    <row r="8919" ht="12.75">
      <c r="H8919" s="52"/>
    </row>
    <row r="8920" ht="12.75">
      <c r="H8920" s="52"/>
    </row>
    <row r="8921" ht="12.75">
      <c r="H8921" s="52"/>
    </row>
    <row r="8922" ht="12.75">
      <c r="H8922" s="52"/>
    </row>
    <row r="8923" ht="12.75">
      <c r="H8923" s="52"/>
    </row>
    <row r="8924" ht="12.75">
      <c r="H8924" s="52"/>
    </row>
    <row r="8925" ht="12.75">
      <c r="H8925" s="52"/>
    </row>
    <row r="8926" ht="12.75">
      <c r="H8926" s="52"/>
    </row>
    <row r="8927" ht="12.75">
      <c r="H8927" s="52"/>
    </row>
    <row r="8928" ht="12.75">
      <c r="H8928" s="52"/>
    </row>
    <row r="8929" ht="12.75">
      <c r="H8929" s="52"/>
    </row>
    <row r="8930" ht="12.75">
      <c r="H8930" s="52"/>
    </row>
    <row r="8931" ht="12.75">
      <c r="H8931" s="52"/>
    </row>
    <row r="8932" ht="12.75">
      <c r="H8932" s="52"/>
    </row>
    <row r="8933" ht="12.75">
      <c r="H8933" s="52"/>
    </row>
    <row r="8934" ht="12.75">
      <c r="H8934" s="52"/>
    </row>
    <row r="8935" ht="12.75">
      <c r="H8935" s="52"/>
    </row>
    <row r="8936" ht="12.75">
      <c r="H8936" s="52"/>
    </row>
    <row r="8937" ht="12.75">
      <c r="H8937" s="52"/>
    </row>
    <row r="8938" ht="12.75">
      <c r="H8938" s="52"/>
    </row>
    <row r="8939" ht="12.75">
      <c r="H8939" s="52"/>
    </row>
    <row r="8940" ht="12.75">
      <c r="H8940" s="52"/>
    </row>
    <row r="8941" ht="12.75">
      <c r="H8941" s="52"/>
    </row>
    <row r="8942" ht="12.75">
      <c r="H8942" s="52"/>
    </row>
    <row r="8943" ht="12.75">
      <c r="H8943" s="52"/>
    </row>
    <row r="8944" ht="12.75">
      <c r="H8944" s="52"/>
    </row>
    <row r="8945" ht="12.75">
      <c r="H8945" s="52"/>
    </row>
    <row r="8946" ht="12.75">
      <c r="H8946" s="52"/>
    </row>
    <row r="8947" ht="12.75">
      <c r="H8947" s="52"/>
    </row>
    <row r="8948" ht="12.75">
      <c r="H8948" s="52"/>
    </row>
    <row r="8949" ht="12.75">
      <c r="H8949" s="52"/>
    </row>
    <row r="8950" ht="12.75">
      <c r="H8950" s="52"/>
    </row>
    <row r="8951" ht="12.75">
      <c r="H8951" s="52"/>
    </row>
    <row r="8952" ht="12.75">
      <c r="H8952" s="52"/>
    </row>
    <row r="8953" ht="12.75">
      <c r="H8953" s="52"/>
    </row>
    <row r="8954" ht="12.75">
      <c r="H8954" s="52"/>
    </row>
    <row r="8955" ht="12.75">
      <c r="H8955" s="52"/>
    </row>
    <row r="8956" ht="12.75">
      <c r="H8956" s="52"/>
    </row>
    <row r="8957" ht="12.75">
      <c r="H8957" s="52"/>
    </row>
    <row r="8958" ht="12.75">
      <c r="H8958" s="52"/>
    </row>
    <row r="8959" ht="12.75">
      <c r="H8959" s="52"/>
    </row>
    <row r="8960" ht="12.75">
      <c r="H8960" s="52"/>
    </row>
    <row r="8961" ht="12.75">
      <c r="H8961" s="52"/>
    </row>
    <row r="8962" ht="12.75">
      <c r="H8962" s="52"/>
    </row>
    <row r="8963" ht="12.75">
      <c r="H8963" s="52"/>
    </row>
    <row r="8964" ht="12.75">
      <c r="H8964" s="52"/>
    </row>
    <row r="8965" ht="12.75">
      <c r="H8965" s="52"/>
    </row>
    <row r="8966" ht="12.75">
      <c r="H8966" s="52"/>
    </row>
    <row r="8967" ht="12.75">
      <c r="H8967" s="52"/>
    </row>
    <row r="8968" ht="12.75">
      <c r="H8968" s="52"/>
    </row>
    <row r="8969" ht="12.75">
      <c r="H8969" s="52"/>
    </row>
    <row r="8970" ht="12.75">
      <c r="H8970" s="52"/>
    </row>
    <row r="8971" ht="12.75">
      <c r="H8971" s="52"/>
    </row>
    <row r="8972" ht="12.75">
      <c r="H8972" s="52"/>
    </row>
    <row r="8973" ht="12.75">
      <c r="H8973" s="52"/>
    </row>
    <row r="8974" ht="12.75">
      <c r="H8974" s="52"/>
    </row>
    <row r="8975" ht="12.75">
      <c r="H8975" s="52"/>
    </row>
    <row r="8976" ht="12.75">
      <c r="H8976" s="52"/>
    </row>
    <row r="8977" ht="12.75">
      <c r="H8977" s="52"/>
    </row>
    <row r="8978" ht="12.75">
      <c r="H8978" s="52"/>
    </row>
    <row r="8979" ht="12.75">
      <c r="H8979" s="52"/>
    </row>
    <row r="8980" ht="12.75">
      <c r="H8980" s="52"/>
    </row>
    <row r="8981" ht="12.75">
      <c r="H8981" s="52"/>
    </row>
    <row r="8982" ht="12.75">
      <c r="H8982" s="52"/>
    </row>
    <row r="8983" ht="12.75">
      <c r="H8983" s="52"/>
    </row>
    <row r="8984" ht="12.75">
      <c r="H8984" s="52"/>
    </row>
    <row r="8985" ht="12.75">
      <c r="H8985" s="52"/>
    </row>
    <row r="8986" ht="12.75">
      <c r="H8986" s="52"/>
    </row>
    <row r="8987" ht="12.75">
      <c r="H8987" s="52"/>
    </row>
    <row r="8988" ht="12.75">
      <c r="H8988" s="52"/>
    </row>
    <row r="8989" ht="12.75">
      <c r="H8989" s="52"/>
    </row>
    <row r="8990" ht="12.75">
      <c r="H8990" s="52"/>
    </row>
    <row r="8991" ht="12.75">
      <c r="H8991" s="52"/>
    </row>
    <row r="8992" ht="12.75">
      <c r="H8992" s="52"/>
    </row>
    <row r="8993" ht="12.75">
      <c r="H8993" s="52"/>
    </row>
    <row r="8994" ht="12.75">
      <c r="H8994" s="52"/>
    </row>
    <row r="8995" ht="12.75">
      <c r="H8995" s="52"/>
    </row>
    <row r="8996" ht="12.75">
      <c r="H8996" s="52"/>
    </row>
    <row r="8997" ht="12.75">
      <c r="H8997" s="52"/>
    </row>
    <row r="8998" ht="12.75">
      <c r="H8998" s="52"/>
    </row>
    <row r="8999" ht="12.75">
      <c r="H8999" s="52"/>
    </row>
    <row r="9000" ht="12.75">
      <c r="H9000" s="52"/>
    </row>
    <row r="9001" ht="12.75">
      <c r="H9001" s="52"/>
    </row>
    <row r="9002" ht="12.75">
      <c r="H9002" s="52"/>
    </row>
    <row r="9003" ht="12.75">
      <c r="H9003" s="52"/>
    </row>
    <row r="9004" ht="12.75">
      <c r="H9004" s="52"/>
    </row>
    <row r="9005" ht="12.75">
      <c r="H9005" s="52"/>
    </row>
    <row r="9006" ht="12.75">
      <c r="H9006" s="52"/>
    </row>
    <row r="9007" ht="12.75">
      <c r="H9007" s="52"/>
    </row>
    <row r="9008" ht="12.75">
      <c r="H9008" s="52"/>
    </row>
    <row r="9009" ht="12.75">
      <c r="H9009" s="52"/>
    </row>
    <row r="9010" ht="12.75">
      <c r="H9010" s="52"/>
    </row>
    <row r="9011" ht="12.75">
      <c r="H9011" s="52"/>
    </row>
    <row r="9012" ht="12.75">
      <c r="H9012" s="52"/>
    </row>
    <row r="9013" ht="12.75">
      <c r="H9013" s="52"/>
    </row>
    <row r="9014" ht="12.75">
      <c r="H9014" s="52"/>
    </row>
    <row r="9015" ht="12.75">
      <c r="H9015" s="52"/>
    </row>
    <row r="9016" ht="12.75">
      <c r="H9016" s="52"/>
    </row>
    <row r="9017" ht="12.75">
      <c r="H9017" s="52"/>
    </row>
    <row r="9018" ht="12.75">
      <c r="H9018" s="52"/>
    </row>
    <row r="9019" ht="12.75">
      <c r="H9019" s="52"/>
    </row>
    <row r="9020" ht="12.75">
      <c r="H9020" s="52"/>
    </row>
    <row r="9021" ht="12.75">
      <c r="H9021" s="52"/>
    </row>
    <row r="9022" ht="12.75">
      <c r="H9022" s="52"/>
    </row>
    <row r="9023" ht="12.75">
      <c r="H9023" s="52"/>
    </row>
    <row r="9024" ht="12.75">
      <c r="H9024" s="52"/>
    </row>
    <row r="9025" ht="12.75">
      <c r="H9025" s="52"/>
    </row>
    <row r="9026" ht="12.75">
      <c r="H9026" s="52"/>
    </row>
    <row r="9027" ht="12.75">
      <c r="H9027" s="52"/>
    </row>
    <row r="9028" ht="12.75">
      <c r="H9028" s="52"/>
    </row>
    <row r="9029" ht="12.75">
      <c r="H9029" s="52"/>
    </row>
    <row r="9030" ht="12.75">
      <c r="H9030" s="52"/>
    </row>
    <row r="9031" ht="12.75">
      <c r="H9031" s="52"/>
    </row>
    <row r="9032" ht="12.75">
      <c r="H9032" s="52"/>
    </row>
    <row r="9033" ht="12.75">
      <c r="H9033" s="52"/>
    </row>
    <row r="9034" ht="12.75">
      <c r="H9034" s="52"/>
    </row>
    <row r="9035" ht="12.75">
      <c r="H9035" s="52"/>
    </row>
    <row r="9036" ht="12.75">
      <c r="H9036" s="52"/>
    </row>
    <row r="9037" ht="12.75">
      <c r="H9037" s="52"/>
    </row>
    <row r="9038" ht="12.75">
      <c r="H9038" s="52"/>
    </row>
    <row r="9039" ht="12.75">
      <c r="H9039" s="52"/>
    </row>
    <row r="9040" ht="12.75">
      <c r="H9040" s="52"/>
    </row>
    <row r="9041" ht="12.75">
      <c r="H9041" s="52"/>
    </row>
    <row r="9042" ht="12.75">
      <c r="H9042" s="52"/>
    </row>
    <row r="9043" ht="12.75">
      <c r="H9043" s="52"/>
    </row>
    <row r="9044" ht="12.75">
      <c r="H9044" s="52"/>
    </row>
    <row r="9045" ht="12.75">
      <c r="H9045" s="52"/>
    </row>
    <row r="9046" ht="12.75">
      <c r="H9046" s="52"/>
    </row>
    <row r="9047" ht="12.75">
      <c r="H9047" s="52"/>
    </row>
    <row r="9048" ht="12.75">
      <c r="H9048" s="52"/>
    </row>
    <row r="9049" ht="12.75">
      <c r="H9049" s="52"/>
    </row>
    <row r="9050" ht="12.75">
      <c r="H9050" s="52"/>
    </row>
    <row r="9051" ht="12.75">
      <c r="H9051" s="52"/>
    </row>
    <row r="9052" ht="12.75">
      <c r="H9052" s="52"/>
    </row>
    <row r="9053" ht="12.75">
      <c r="H9053" s="52"/>
    </row>
    <row r="9054" ht="12.75">
      <c r="H9054" s="52"/>
    </row>
    <row r="9055" ht="12.75">
      <c r="H9055" s="52"/>
    </row>
    <row r="9056" ht="12.75">
      <c r="H9056" s="52"/>
    </row>
    <row r="9057" ht="12.75">
      <c r="H9057" s="52"/>
    </row>
    <row r="9058" ht="12.75">
      <c r="H9058" s="52"/>
    </row>
    <row r="9059" ht="12.75">
      <c r="H9059" s="52"/>
    </row>
    <row r="9060" ht="12.75">
      <c r="H9060" s="52"/>
    </row>
    <row r="9061" ht="12.75">
      <c r="H9061" s="52"/>
    </row>
    <row r="9062" ht="12.75">
      <c r="H9062" s="52"/>
    </row>
    <row r="9063" ht="12.75">
      <c r="H9063" s="52"/>
    </row>
    <row r="9064" ht="12.75">
      <c r="H9064" s="52"/>
    </row>
    <row r="9065" ht="12.75">
      <c r="H9065" s="52"/>
    </row>
    <row r="9066" ht="12.75">
      <c r="H9066" s="52"/>
    </row>
    <row r="9067" ht="12.75">
      <c r="H9067" s="52"/>
    </row>
    <row r="9068" ht="12.75">
      <c r="H9068" s="52"/>
    </row>
    <row r="9069" ht="12.75">
      <c r="H9069" s="52"/>
    </row>
    <row r="9070" ht="12.75">
      <c r="H9070" s="52"/>
    </row>
    <row r="9071" ht="12.75">
      <c r="H9071" s="52"/>
    </row>
    <row r="9072" ht="12.75">
      <c r="H9072" s="52"/>
    </row>
    <row r="9073" ht="12.75">
      <c r="H9073" s="52"/>
    </row>
    <row r="9074" ht="12.75">
      <c r="H9074" s="52"/>
    </row>
    <row r="9075" ht="12.75">
      <c r="H9075" s="52"/>
    </row>
    <row r="9076" ht="12.75">
      <c r="H9076" s="52"/>
    </row>
    <row r="9077" ht="12.75">
      <c r="H9077" s="52"/>
    </row>
    <row r="9078" ht="12.75">
      <c r="H9078" s="52"/>
    </row>
    <row r="9079" ht="12.75">
      <c r="H9079" s="52"/>
    </row>
    <row r="9080" ht="12.75">
      <c r="H9080" s="52"/>
    </row>
    <row r="9081" ht="12.75">
      <c r="H9081" s="52"/>
    </row>
    <row r="9082" ht="12.75">
      <c r="H9082" s="52"/>
    </row>
    <row r="9083" ht="12.75">
      <c r="H9083" s="52"/>
    </row>
    <row r="9084" ht="12.75">
      <c r="H9084" s="52"/>
    </row>
    <row r="9085" ht="12.75">
      <c r="H9085" s="52"/>
    </row>
    <row r="9086" ht="12.75">
      <c r="H9086" s="52"/>
    </row>
    <row r="9087" ht="12.75">
      <c r="H9087" s="52"/>
    </row>
    <row r="9088" ht="12.75">
      <c r="H9088" s="52"/>
    </row>
    <row r="9089" ht="12.75">
      <c r="H9089" s="52"/>
    </row>
    <row r="9090" ht="12.75">
      <c r="H9090" s="52"/>
    </row>
    <row r="9091" ht="12.75">
      <c r="H9091" s="52"/>
    </row>
    <row r="9092" ht="12.75">
      <c r="H9092" s="52"/>
    </row>
    <row r="9093" ht="12.75">
      <c r="H9093" s="52"/>
    </row>
    <row r="9094" ht="12.75">
      <c r="H9094" s="52"/>
    </row>
    <row r="9095" ht="12.75">
      <c r="H9095" s="52"/>
    </row>
    <row r="9096" ht="12.75">
      <c r="H9096" s="52"/>
    </row>
    <row r="9097" ht="12.75">
      <c r="H9097" s="52"/>
    </row>
    <row r="9098" ht="12.75">
      <c r="H9098" s="52"/>
    </row>
    <row r="9099" ht="12.75">
      <c r="H9099" s="52"/>
    </row>
    <row r="9100" ht="12.75">
      <c r="H9100" s="52"/>
    </row>
    <row r="9101" ht="12.75">
      <c r="H9101" s="52"/>
    </row>
    <row r="9102" ht="12.75">
      <c r="H9102" s="52"/>
    </row>
    <row r="9103" ht="12.75">
      <c r="H9103" s="52"/>
    </row>
    <row r="9104" ht="12.75">
      <c r="H9104" s="52"/>
    </row>
    <row r="9105" ht="12.75">
      <c r="H9105" s="52"/>
    </row>
    <row r="9106" ht="12.75">
      <c r="H9106" s="52"/>
    </row>
    <row r="9107" ht="12.75">
      <c r="H9107" s="52"/>
    </row>
    <row r="9108" ht="12.75">
      <c r="H9108" s="52"/>
    </row>
    <row r="9109" ht="12.75">
      <c r="H9109" s="52"/>
    </row>
    <row r="9110" ht="12.75">
      <c r="H9110" s="52"/>
    </row>
    <row r="9111" ht="12.75">
      <c r="H9111" s="52"/>
    </row>
    <row r="9112" ht="12.75">
      <c r="H9112" s="52"/>
    </row>
    <row r="9113" ht="12.75">
      <c r="H9113" s="52"/>
    </row>
    <row r="9114" ht="12.75">
      <c r="H9114" s="52"/>
    </row>
    <row r="9115" ht="12.75">
      <c r="H9115" s="52"/>
    </row>
    <row r="9116" ht="12.75">
      <c r="H9116" s="52"/>
    </row>
    <row r="9117" ht="12.75">
      <c r="H9117" s="52"/>
    </row>
    <row r="9118" ht="12.75">
      <c r="H9118" s="52"/>
    </row>
    <row r="9119" ht="12.75">
      <c r="H9119" s="52"/>
    </row>
    <row r="9120" ht="12.75">
      <c r="H9120" s="52"/>
    </row>
    <row r="9121" ht="12.75">
      <c r="H9121" s="52"/>
    </row>
    <row r="9122" ht="12.75">
      <c r="H9122" s="52"/>
    </row>
    <row r="9123" ht="12.75">
      <c r="H9123" s="52"/>
    </row>
    <row r="9124" ht="12.75">
      <c r="H9124" s="52"/>
    </row>
    <row r="9125" ht="12.75">
      <c r="H9125" s="52"/>
    </row>
    <row r="9126" ht="12.75">
      <c r="H9126" s="52"/>
    </row>
    <row r="9127" ht="12.75">
      <c r="H9127" s="52"/>
    </row>
    <row r="9128" ht="12.75">
      <c r="H9128" s="52"/>
    </row>
    <row r="9129" ht="12.75">
      <c r="H9129" s="52"/>
    </row>
    <row r="9130" ht="12.75">
      <c r="H9130" s="52"/>
    </row>
    <row r="9131" ht="12.75">
      <c r="H9131" s="52"/>
    </row>
    <row r="9132" ht="12.75">
      <c r="H9132" s="52"/>
    </row>
    <row r="9133" ht="12.75">
      <c r="H9133" s="52"/>
    </row>
    <row r="9134" ht="12.75">
      <c r="H9134" s="52"/>
    </row>
    <row r="9135" ht="12.75">
      <c r="H9135" s="52"/>
    </row>
    <row r="9136" ht="12.75">
      <c r="H9136" s="52"/>
    </row>
    <row r="9137" ht="12.75">
      <c r="H9137" s="52"/>
    </row>
    <row r="9138" ht="12.75">
      <c r="H9138" s="52"/>
    </row>
    <row r="9139" ht="12.75">
      <c r="H9139" s="52"/>
    </row>
    <row r="9140" ht="12.75">
      <c r="H9140" s="52"/>
    </row>
    <row r="9141" ht="12.75">
      <c r="H9141" s="52"/>
    </row>
    <row r="9142" ht="12.75">
      <c r="H9142" s="52"/>
    </row>
    <row r="9143" ht="12.75">
      <c r="H9143" s="52"/>
    </row>
    <row r="9144" ht="12.75">
      <c r="H9144" s="52"/>
    </row>
    <row r="9145" ht="12.75">
      <c r="H9145" s="52"/>
    </row>
    <row r="9146" ht="12.75">
      <c r="H9146" s="52"/>
    </row>
    <row r="9147" ht="12.75">
      <c r="H9147" s="52"/>
    </row>
    <row r="9148" ht="12.75">
      <c r="H9148" s="52"/>
    </row>
    <row r="9149" ht="12.75">
      <c r="H9149" s="52"/>
    </row>
    <row r="9150" ht="12.75">
      <c r="H9150" s="52"/>
    </row>
    <row r="9151" ht="12.75">
      <c r="H9151" s="52"/>
    </row>
    <row r="9152" ht="12.75">
      <c r="H9152" s="52"/>
    </row>
    <row r="9153" ht="12.75">
      <c r="H9153" s="52"/>
    </row>
    <row r="9154" ht="12.75">
      <c r="H9154" s="52"/>
    </row>
    <row r="9155" ht="12.75">
      <c r="H9155" s="52"/>
    </row>
    <row r="9156" ht="12.75">
      <c r="H9156" s="52"/>
    </row>
    <row r="9157" ht="12.75">
      <c r="H9157" s="52"/>
    </row>
    <row r="9158" ht="12.75">
      <c r="H9158" s="52"/>
    </row>
    <row r="9159" ht="12.75">
      <c r="H9159" s="52"/>
    </row>
    <row r="9160" ht="12.75">
      <c r="H9160" s="52"/>
    </row>
    <row r="9161" ht="12.75">
      <c r="H9161" s="52"/>
    </row>
    <row r="9162" ht="12.75">
      <c r="H9162" s="52"/>
    </row>
    <row r="9163" ht="12.75">
      <c r="H9163" s="52"/>
    </row>
    <row r="9164" ht="12.75">
      <c r="H9164" s="52"/>
    </row>
    <row r="9165" ht="12.75">
      <c r="H9165" s="52"/>
    </row>
    <row r="9166" ht="12.75">
      <c r="H9166" s="52"/>
    </row>
    <row r="9167" ht="12.75">
      <c r="H9167" s="52"/>
    </row>
    <row r="9168" ht="12.75">
      <c r="H9168" s="52"/>
    </row>
    <row r="9169" ht="12.75">
      <c r="H9169" s="52"/>
    </row>
    <row r="9170" ht="12.75">
      <c r="H9170" s="52"/>
    </row>
    <row r="9171" ht="12.75">
      <c r="H9171" s="52"/>
    </row>
    <row r="9172" ht="12.75">
      <c r="H9172" s="52"/>
    </row>
    <row r="9173" ht="12.75">
      <c r="H9173" s="52"/>
    </row>
    <row r="9174" ht="12.75">
      <c r="H9174" s="52"/>
    </row>
    <row r="9175" ht="12.75">
      <c r="H9175" s="52"/>
    </row>
    <row r="9176" ht="12.75">
      <c r="H9176" s="52"/>
    </row>
    <row r="9177" ht="12.75">
      <c r="H9177" s="52"/>
    </row>
    <row r="9178" ht="12.75">
      <c r="H9178" s="52"/>
    </row>
    <row r="9179" ht="12.75">
      <c r="H9179" s="52"/>
    </row>
    <row r="9180" ht="12.75">
      <c r="H9180" s="52"/>
    </row>
    <row r="9181" ht="12.75">
      <c r="H9181" s="52"/>
    </row>
    <row r="9182" ht="12.75">
      <c r="H9182" s="52"/>
    </row>
    <row r="9183" ht="12.75">
      <c r="H9183" s="52"/>
    </row>
    <row r="9184" ht="12.75">
      <c r="H9184" s="52"/>
    </row>
    <row r="9185" ht="12.75">
      <c r="H9185" s="52"/>
    </row>
    <row r="9186" ht="12.75">
      <c r="H9186" s="52"/>
    </row>
    <row r="9187" ht="12.75">
      <c r="H9187" s="52"/>
    </row>
    <row r="9188" ht="12.75">
      <c r="H9188" s="52"/>
    </row>
    <row r="9189" ht="12.75">
      <c r="H9189" s="52"/>
    </row>
    <row r="9190" ht="12.75">
      <c r="H9190" s="52"/>
    </row>
    <row r="9191" ht="12.75">
      <c r="H9191" s="52"/>
    </row>
    <row r="9192" ht="12.75">
      <c r="H9192" s="52"/>
    </row>
    <row r="9193" ht="12.75">
      <c r="H9193" s="52"/>
    </row>
    <row r="9194" ht="12.75">
      <c r="H9194" s="52"/>
    </row>
    <row r="9195" ht="12.75">
      <c r="H9195" s="52"/>
    </row>
    <row r="9196" ht="12.75">
      <c r="H9196" s="52"/>
    </row>
    <row r="9197" ht="12.75">
      <c r="H9197" s="52"/>
    </row>
    <row r="9198" ht="12.75">
      <c r="H9198" s="52"/>
    </row>
    <row r="9199" ht="12.75">
      <c r="H9199" s="52"/>
    </row>
    <row r="9200" ht="12.75">
      <c r="H9200" s="52"/>
    </row>
    <row r="9201" ht="12.75">
      <c r="H9201" s="52"/>
    </row>
    <row r="9202" ht="12.75">
      <c r="H9202" s="52"/>
    </row>
    <row r="9203" ht="12.75">
      <c r="H9203" s="52"/>
    </row>
    <row r="9204" ht="12.75">
      <c r="H9204" s="52"/>
    </row>
    <row r="9205" ht="12.75">
      <c r="H9205" s="52"/>
    </row>
    <row r="9206" ht="12.75">
      <c r="H9206" s="52"/>
    </row>
    <row r="9207" ht="12.75">
      <c r="H9207" s="52"/>
    </row>
    <row r="9208" ht="12.75">
      <c r="H9208" s="52"/>
    </row>
    <row r="9209" ht="12.75">
      <c r="H9209" s="52"/>
    </row>
    <row r="9210" ht="12.75">
      <c r="H9210" s="52"/>
    </row>
    <row r="9211" ht="12.75">
      <c r="H9211" s="52"/>
    </row>
    <row r="9212" ht="12.75">
      <c r="H9212" s="52"/>
    </row>
    <row r="9213" ht="12.75">
      <c r="H9213" s="52"/>
    </row>
    <row r="9214" ht="12.75">
      <c r="H9214" s="52"/>
    </row>
    <row r="9215" ht="12.75">
      <c r="H9215" s="52"/>
    </row>
    <row r="9216" ht="12.75">
      <c r="H9216" s="52"/>
    </row>
    <row r="9217" ht="12.75">
      <c r="H9217" s="52"/>
    </row>
    <row r="9218" ht="12.75">
      <c r="H9218" s="52"/>
    </row>
    <row r="9219" ht="12.75">
      <c r="H9219" s="52"/>
    </row>
    <row r="9220" ht="12.75">
      <c r="H9220" s="52"/>
    </row>
    <row r="9221" ht="12.75">
      <c r="H9221" s="52"/>
    </row>
    <row r="9222" ht="12.75">
      <c r="H9222" s="52"/>
    </row>
    <row r="9223" ht="12.75">
      <c r="H9223" s="52"/>
    </row>
    <row r="9224" ht="12.75">
      <c r="H9224" s="52"/>
    </row>
    <row r="9225" ht="12.75">
      <c r="H9225" s="52"/>
    </row>
    <row r="9226" ht="12.75">
      <c r="H9226" s="52"/>
    </row>
    <row r="9227" ht="12.75">
      <c r="H9227" s="52"/>
    </row>
    <row r="9228" ht="12.75">
      <c r="H9228" s="52"/>
    </row>
    <row r="9229" ht="12.75">
      <c r="H9229" s="52"/>
    </row>
    <row r="9230" ht="12.75">
      <c r="H9230" s="52"/>
    </row>
    <row r="9231" ht="12.75">
      <c r="H9231" s="52"/>
    </row>
    <row r="9232" ht="12.75">
      <c r="H9232" s="52"/>
    </row>
    <row r="9233" ht="12.75">
      <c r="H9233" s="52"/>
    </row>
    <row r="9234" ht="12.75">
      <c r="H9234" s="52"/>
    </row>
    <row r="9235" ht="12.75">
      <c r="H9235" s="52"/>
    </row>
    <row r="9236" ht="12.75">
      <c r="H9236" s="52"/>
    </row>
    <row r="9237" ht="12.75">
      <c r="H9237" s="52"/>
    </row>
    <row r="9238" ht="12.75">
      <c r="H9238" s="52"/>
    </row>
    <row r="9239" ht="12.75">
      <c r="H9239" s="52"/>
    </row>
    <row r="9240" ht="12.75">
      <c r="H9240" s="52"/>
    </row>
    <row r="9241" ht="12.75">
      <c r="H9241" s="52"/>
    </row>
    <row r="9242" ht="12.75">
      <c r="H9242" s="52"/>
    </row>
    <row r="9243" ht="12.75">
      <c r="H9243" s="52"/>
    </row>
    <row r="9244" ht="12.75">
      <c r="H9244" s="52"/>
    </row>
    <row r="9245" ht="12.75">
      <c r="H9245" s="52"/>
    </row>
    <row r="9246" ht="12.75">
      <c r="H9246" s="52"/>
    </row>
    <row r="9247" ht="12.75">
      <c r="H9247" s="52"/>
    </row>
    <row r="9248" ht="12.75">
      <c r="H9248" s="52"/>
    </row>
    <row r="9249" ht="12.75">
      <c r="H9249" s="52"/>
    </row>
    <row r="9250" ht="12.75">
      <c r="H9250" s="52"/>
    </row>
    <row r="9251" ht="12.75">
      <c r="H9251" s="52"/>
    </row>
    <row r="9252" ht="12.75">
      <c r="H9252" s="52"/>
    </row>
    <row r="9253" ht="12.75">
      <c r="H9253" s="52"/>
    </row>
    <row r="9254" ht="12.75">
      <c r="H9254" s="52"/>
    </row>
    <row r="9255" ht="12.75">
      <c r="H9255" s="52"/>
    </row>
    <row r="9256" ht="12.75">
      <c r="H9256" s="52"/>
    </row>
    <row r="9257" ht="12.75">
      <c r="H9257" s="52"/>
    </row>
    <row r="9258" ht="12.75">
      <c r="H9258" s="52"/>
    </row>
    <row r="9259" ht="12.75">
      <c r="H9259" s="52"/>
    </row>
    <row r="9260" ht="12.75">
      <c r="H9260" s="52"/>
    </row>
    <row r="9261" ht="12.75">
      <c r="H9261" s="52"/>
    </row>
    <row r="9262" ht="12.75">
      <c r="H9262" s="52"/>
    </row>
    <row r="9263" ht="12.75">
      <c r="H9263" s="52"/>
    </row>
    <row r="9264" ht="12.75">
      <c r="H9264" s="52"/>
    </row>
    <row r="9265" ht="12.75">
      <c r="H9265" s="52"/>
    </row>
    <row r="9266" ht="12.75">
      <c r="H9266" s="52"/>
    </row>
    <row r="9267" ht="12.75">
      <c r="H9267" s="52"/>
    </row>
    <row r="9268" ht="12.75">
      <c r="H9268" s="52"/>
    </row>
    <row r="9269" ht="12.75">
      <c r="H9269" s="52"/>
    </row>
    <row r="9270" ht="12.75">
      <c r="H9270" s="52"/>
    </row>
    <row r="9271" ht="12.75">
      <c r="H9271" s="52"/>
    </row>
    <row r="9272" ht="12.75">
      <c r="H9272" s="52"/>
    </row>
    <row r="9273" ht="12.75">
      <c r="H9273" s="52"/>
    </row>
    <row r="9274" ht="12.75">
      <c r="H9274" s="52"/>
    </row>
    <row r="9275" ht="12.75">
      <c r="H9275" s="52"/>
    </row>
    <row r="9276" ht="12.75">
      <c r="H9276" s="52"/>
    </row>
    <row r="9277" ht="12.75">
      <c r="H9277" s="52"/>
    </row>
    <row r="9278" ht="12.75">
      <c r="H9278" s="52"/>
    </row>
    <row r="9279" ht="12.75">
      <c r="H9279" s="52"/>
    </row>
    <row r="9280" ht="12.75">
      <c r="H9280" s="52"/>
    </row>
    <row r="9281" ht="12.75">
      <c r="H9281" s="52"/>
    </row>
    <row r="9282" ht="12.75">
      <c r="H9282" s="52"/>
    </row>
    <row r="9283" ht="12.75">
      <c r="H9283" s="52"/>
    </row>
    <row r="9284" ht="12.75">
      <c r="H9284" s="52"/>
    </row>
    <row r="9285" ht="12.75">
      <c r="H9285" s="52"/>
    </row>
    <row r="9286" ht="12.75">
      <c r="H9286" s="52"/>
    </row>
    <row r="9287" ht="12.75">
      <c r="H9287" s="52"/>
    </row>
    <row r="9288" ht="12.75">
      <c r="H9288" s="52"/>
    </row>
    <row r="9289" ht="12.75">
      <c r="H9289" s="52"/>
    </row>
    <row r="9290" ht="12.75">
      <c r="H9290" s="52"/>
    </row>
    <row r="9291" ht="12.75">
      <c r="H9291" s="52"/>
    </row>
    <row r="9292" ht="12.75">
      <c r="H9292" s="52"/>
    </row>
    <row r="9293" ht="12.75">
      <c r="H9293" s="52"/>
    </row>
    <row r="9294" ht="12.75">
      <c r="H9294" s="52"/>
    </row>
    <row r="9295" ht="12.75">
      <c r="H9295" s="52"/>
    </row>
    <row r="9296" ht="12.75">
      <c r="H9296" s="52"/>
    </row>
    <row r="9297" ht="12.75">
      <c r="H9297" s="52"/>
    </row>
    <row r="9298" ht="12.75">
      <c r="H9298" s="52"/>
    </row>
    <row r="9299" ht="12.75">
      <c r="H9299" s="52"/>
    </row>
    <row r="9300" ht="12.75">
      <c r="H9300" s="52"/>
    </row>
    <row r="9301" ht="12.75">
      <c r="H9301" s="52"/>
    </row>
    <row r="9302" ht="12.75">
      <c r="H9302" s="52"/>
    </row>
    <row r="9303" ht="12.75">
      <c r="H9303" s="52"/>
    </row>
    <row r="9304" ht="12.75">
      <c r="H9304" s="52"/>
    </row>
    <row r="9305" ht="12.75">
      <c r="H9305" s="52"/>
    </row>
    <row r="9306" ht="12.75">
      <c r="H9306" s="52"/>
    </row>
    <row r="9307" ht="12.75">
      <c r="H9307" s="52"/>
    </row>
    <row r="9308" ht="12.75">
      <c r="H9308" s="52"/>
    </row>
    <row r="9309" ht="12.75">
      <c r="H9309" s="52"/>
    </row>
    <row r="9310" ht="12.75">
      <c r="H9310" s="52"/>
    </row>
    <row r="9311" ht="12.75">
      <c r="H9311" s="52"/>
    </row>
    <row r="9312" ht="12.75">
      <c r="H9312" s="52"/>
    </row>
    <row r="9313" ht="12.75">
      <c r="H9313" s="52"/>
    </row>
    <row r="9314" ht="12.75">
      <c r="H9314" s="52"/>
    </row>
    <row r="9315" ht="12.75">
      <c r="H9315" s="52"/>
    </row>
    <row r="9316" ht="12.75">
      <c r="H9316" s="52"/>
    </row>
    <row r="9317" ht="12.75">
      <c r="H9317" s="52"/>
    </row>
    <row r="9318" ht="12.75">
      <c r="H9318" s="52"/>
    </row>
    <row r="9319" ht="12.75">
      <c r="H9319" s="52"/>
    </row>
    <row r="9320" ht="12.75">
      <c r="H9320" s="52"/>
    </row>
    <row r="9321" ht="12.75">
      <c r="H9321" s="52"/>
    </row>
    <row r="9322" ht="12.75">
      <c r="H9322" s="52"/>
    </row>
    <row r="9323" ht="12.75">
      <c r="H9323" s="52"/>
    </row>
    <row r="9324" ht="12.75">
      <c r="H9324" s="52"/>
    </row>
    <row r="9325" ht="12.75">
      <c r="H9325" s="52"/>
    </row>
    <row r="9326" ht="12.75">
      <c r="H9326" s="52"/>
    </row>
    <row r="9327" ht="12.75">
      <c r="H9327" s="52"/>
    </row>
    <row r="9328" ht="12.75">
      <c r="H9328" s="52"/>
    </row>
    <row r="9329" ht="12.75">
      <c r="H9329" s="52"/>
    </row>
    <row r="9330" ht="12.75">
      <c r="H9330" s="52"/>
    </row>
    <row r="9331" ht="12.75">
      <c r="H9331" s="52"/>
    </row>
    <row r="9332" ht="12.75">
      <c r="H9332" s="52"/>
    </row>
    <row r="9333" ht="12.75">
      <c r="H9333" s="52"/>
    </row>
    <row r="9334" ht="12.75">
      <c r="H9334" s="52"/>
    </row>
    <row r="9335" ht="12.75">
      <c r="H9335" s="52"/>
    </row>
    <row r="9336" ht="12.75">
      <c r="H9336" s="52"/>
    </row>
    <row r="9337" ht="12.75">
      <c r="H9337" s="52"/>
    </row>
    <row r="9338" ht="12.75">
      <c r="H9338" s="52"/>
    </row>
    <row r="9339" ht="12.75">
      <c r="H9339" s="52"/>
    </row>
    <row r="9340" ht="12.75">
      <c r="H9340" s="52"/>
    </row>
    <row r="9341" ht="12.75">
      <c r="H9341" s="52"/>
    </row>
    <row r="9342" ht="12.75">
      <c r="H9342" s="52"/>
    </row>
    <row r="9343" ht="12.75">
      <c r="H9343" s="52"/>
    </row>
    <row r="9344" ht="12.75">
      <c r="H9344" s="52"/>
    </row>
    <row r="9345" ht="12.75">
      <c r="H9345" s="52"/>
    </row>
    <row r="9346" ht="12.75">
      <c r="H9346" s="52"/>
    </row>
    <row r="9347" ht="12.75">
      <c r="H9347" s="52"/>
    </row>
    <row r="9348" ht="12.75">
      <c r="H9348" s="52"/>
    </row>
    <row r="9349" ht="12.75">
      <c r="H9349" s="52"/>
    </row>
    <row r="9350" ht="12.75">
      <c r="H9350" s="52"/>
    </row>
    <row r="9351" ht="12.75">
      <c r="H9351" s="52"/>
    </row>
    <row r="9352" ht="12.75">
      <c r="H9352" s="52"/>
    </row>
    <row r="9353" ht="12.75">
      <c r="H9353" s="52"/>
    </row>
    <row r="9354" ht="12.75">
      <c r="H9354" s="52"/>
    </row>
    <row r="9355" ht="12.75">
      <c r="H9355" s="52"/>
    </row>
    <row r="9356" ht="12.75">
      <c r="H9356" s="52"/>
    </row>
    <row r="9357" ht="12.75">
      <c r="H9357" s="52"/>
    </row>
    <row r="9358" ht="12.75">
      <c r="H9358" s="52"/>
    </row>
    <row r="9359" ht="12.75">
      <c r="H9359" s="52"/>
    </row>
    <row r="9360" ht="12.75">
      <c r="H9360" s="52"/>
    </row>
    <row r="9361" ht="12.75">
      <c r="H9361" s="52"/>
    </row>
    <row r="9362" ht="12.75">
      <c r="H9362" s="52"/>
    </row>
    <row r="9363" ht="12.75">
      <c r="H9363" s="52"/>
    </row>
    <row r="9364" ht="12.75">
      <c r="H9364" s="52"/>
    </row>
    <row r="9365" ht="12.75">
      <c r="H9365" s="52"/>
    </row>
    <row r="9366" ht="12.75">
      <c r="H9366" s="52"/>
    </row>
    <row r="9367" ht="12.75">
      <c r="H9367" s="52"/>
    </row>
    <row r="9368" ht="12.75">
      <c r="H9368" s="52"/>
    </row>
    <row r="9369" ht="12.75">
      <c r="H9369" s="52"/>
    </row>
    <row r="9370" ht="12.75">
      <c r="H9370" s="52"/>
    </row>
    <row r="9371" ht="12.75">
      <c r="H9371" s="52"/>
    </row>
    <row r="9372" ht="12.75">
      <c r="H9372" s="52"/>
    </row>
    <row r="9373" ht="12.75">
      <c r="H9373" s="52"/>
    </row>
    <row r="9374" ht="12.75">
      <c r="H9374" s="52"/>
    </row>
    <row r="9375" ht="12.75">
      <c r="H9375" s="52"/>
    </row>
    <row r="9376" ht="12.75">
      <c r="H9376" s="52"/>
    </row>
    <row r="9377" ht="12.75">
      <c r="H9377" s="52"/>
    </row>
    <row r="9378" ht="12.75">
      <c r="H9378" s="52"/>
    </row>
    <row r="9379" ht="12.75">
      <c r="H9379" s="52"/>
    </row>
    <row r="9380" ht="12.75">
      <c r="H9380" s="52"/>
    </row>
    <row r="9381" ht="12.75">
      <c r="H9381" s="52"/>
    </row>
    <row r="9382" ht="12.75">
      <c r="H9382" s="52"/>
    </row>
    <row r="9383" ht="12.75">
      <c r="H9383" s="52"/>
    </row>
    <row r="9384" ht="12.75">
      <c r="H9384" s="52"/>
    </row>
    <row r="9385" ht="12.75">
      <c r="H9385" s="52"/>
    </row>
    <row r="9386" ht="12.75">
      <c r="H9386" s="52"/>
    </row>
    <row r="9387" ht="12.75">
      <c r="H9387" s="52"/>
    </row>
    <row r="9388" ht="12.75">
      <c r="H9388" s="52"/>
    </row>
    <row r="9389" ht="12.75">
      <c r="H9389" s="52"/>
    </row>
    <row r="9390" ht="12.75">
      <c r="H9390" s="52"/>
    </row>
    <row r="9391" ht="12.75">
      <c r="H9391" s="52"/>
    </row>
    <row r="9392" ht="12.75">
      <c r="H9392" s="52"/>
    </row>
    <row r="9393" ht="12.75">
      <c r="H9393" s="52"/>
    </row>
    <row r="9394" ht="12.75">
      <c r="H9394" s="52"/>
    </row>
    <row r="9395" ht="12.75">
      <c r="H9395" s="52"/>
    </row>
    <row r="9396" ht="12.75">
      <c r="H9396" s="52"/>
    </row>
    <row r="9397" ht="12.75">
      <c r="H9397" s="52"/>
    </row>
    <row r="9398" ht="12.75">
      <c r="H9398" s="52"/>
    </row>
    <row r="9399" ht="12.75">
      <c r="H9399" s="52"/>
    </row>
    <row r="9400" ht="12.75">
      <c r="H9400" s="52"/>
    </row>
    <row r="9401" ht="12.75">
      <c r="H9401" s="52"/>
    </row>
    <row r="9402" ht="12.75">
      <c r="H9402" s="52"/>
    </row>
    <row r="9403" ht="12.75">
      <c r="H9403" s="52"/>
    </row>
    <row r="9404" ht="12.75">
      <c r="H9404" s="52"/>
    </row>
    <row r="9405" ht="12.75">
      <c r="H9405" s="52"/>
    </row>
    <row r="9406" ht="12.75">
      <c r="H9406" s="52"/>
    </row>
    <row r="9407" ht="12.75">
      <c r="H9407" s="52"/>
    </row>
    <row r="9408" ht="12.75">
      <c r="H9408" s="52"/>
    </row>
    <row r="9409" ht="12.75">
      <c r="H9409" s="52"/>
    </row>
    <row r="9410" ht="12.75">
      <c r="H9410" s="52"/>
    </row>
    <row r="9411" ht="12.75">
      <c r="H9411" s="52"/>
    </row>
    <row r="9412" ht="12.75">
      <c r="H9412" s="52"/>
    </row>
    <row r="9413" ht="12.75">
      <c r="H9413" s="52"/>
    </row>
    <row r="9414" ht="12.75">
      <c r="H9414" s="52"/>
    </row>
    <row r="9415" ht="12.75">
      <c r="H9415" s="52"/>
    </row>
    <row r="9416" ht="12.75">
      <c r="H9416" s="52"/>
    </row>
    <row r="9417" ht="12.75">
      <c r="H9417" s="52"/>
    </row>
    <row r="9418" ht="12.75">
      <c r="H9418" s="52"/>
    </row>
    <row r="9419" ht="12.75">
      <c r="H9419" s="52"/>
    </row>
    <row r="9420" ht="12.75">
      <c r="H9420" s="52"/>
    </row>
    <row r="9421" ht="12.75">
      <c r="H9421" s="52"/>
    </row>
    <row r="9422" ht="12.75">
      <c r="H9422" s="52"/>
    </row>
    <row r="9423" ht="12.75">
      <c r="H9423" s="52"/>
    </row>
    <row r="9424" ht="12.75">
      <c r="H9424" s="52"/>
    </row>
    <row r="9425" ht="12.75">
      <c r="H9425" s="52"/>
    </row>
    <row r="9426" ht="12.75">
      <c r="H9426" s="52"/>
    </row>
    <row r="9427" ht="12.75">
      <c r="H9427" s="52"/>
    </row>
    <row r="9428" ht="12.75">
      <c r="H9428" s="52"/>
    </row>
    <row r="9429" ht="12.75">
      <c r="H9429" s="52"/>
    </row>
    <row r="9430" ht="12.75">
      <c r="H9430" s="52"/>
    </row>
    <row r="9431" ht="12.75">
      <c r="H9431" s="52"/>
    </row>
    <row r="9432" ht="12.75">
      <c r="H9432" s="52"/>
    </row>
    <row r="9433" ht="12.75">
      <c r="H9433" s="52"/>
    </row>
    <row r="9434" ht="12.75">
      <c r="H9434" s="52"/>
    </row>
    <row r="9435" ht="12.75">
      <c r="H9435" s="52"/>
    </row>
    <row r="9436" ht="12.75">
      <c r="H9436" s="52"/>
    </row>
    <row r="9437" ht="12.75">
      <c r="H9437" s="52"/>
    </row>
    <row r="9438" ht="12.75">
      <c r="H9438" s="52"/>
    </row>
    <row r="9439" ht="12.75">
      <c r="H9439" s="52"/>
    </row>
    <row r="9440" ht="12.75">
      <c r="H9440" s="52"/>
    </row>
    <row r="9441" ht="12.75">
      <c r="H9441" s="52"/>
    </row>
    <row r="9442" ht="12.75">
      <c r="H9442" s="52"/>
    </row>
    <row r="9443" ht="12.75">
      <c r="H9443" s="52"/>
    </row>
    <row r="9444" ht="12.75">
      <c r="H9444" s="52"/>
    </row>
    <row r="9445" ht="12.75">
      <c r="H9445" s="52"/>
    </row>
    <row r="9446" ht="12.75">
      <c r="H9446" s="52"/>
    </row>
    <row r="9447" ht="12.75">
      <c r="H9447" s="52"/>
    </row>
    <row r="9448" ht="12.75">
      <c r="H9448" s="52"/>
    </row>
    <row r="9449" ht="12.75">
      <c r="H9449" s="52"/>
    </row>
    <row r="9450" ht="12.75">
      <c r="H9450" s="52"/>
    </row>
    <row r="9451" ht="12.75">
      <c r="H9451" s="52"/>
    </row>
    <row r="9452" ht="12.75">
      <c r="H9452" s="52"/>
    </row>
    <row r="9453" ht="12.75">
      <c r="H9453" s="52"/>
    </row>
    <row r="9454" ht="12.75">
      <c r="H9454" s="52"/>
    </row>
    <row r="9455" ht="12.75">
      <c r="H9455" s="52"/>
    </row>
    <row r="9456" ht="12.75">
      <c r="H9456" s="52"/>
    </row>
    <row r="9457" ht="12.75">
      <c r="H9457" s="52"/>
    </row>
    <row r="9458" ht="12.75">
      <c r="H9458" s="52"/>
    </row>
    <row r="9459" ht="12.75">
      <c r="H9459" s="52"/>
    </row>
    <row r="9460" ht="12.75">
      <c r="H9460" s="52"/>
    </row>
    <row r="9461" ht="12.75">
      <c r="H9461" s="52"/>
    </row>
    <row r="9462" ht="12.75">
      <c r="H9462" s="52"/>
    </row>
    <row r="9463" ht="12.75">
      <c r="H9463" s="52"/>
    </row>
    <row r="9464" ht="12.75">
      <c r="H9464" s="52"/>
    </row>
    <row r="9465" ht="12.75">
      <c r="H9465" s="52"/>
    </row>
    <row r="9466" ht="12.75">
      <c r="H9466" s="52"/>
    </row>
    <row r="9467" ht="12.75">
      <c r="H9467" s="52"/>
    </row>
    <row r="9468" ht="12.75">
      <c r="H9468" s="52"/>
    </row>
    <row r="9469" ht="12.75">
      <c r="H9469" s="52"/>
    </row>
    <row r="9470" ht="12.75">
      <c r="H9470" s="52"/>
    </row>
    <row r="9471" ht="12.75">
      <c r="H9471" s="52"/>
    </row>
    <row r="9472" ht="12.75">
      <c r="H9472" s="52"/>
    </row>
    <row r="9473" ht="12.75">
      <c r="H9473" s="52"/>
    </row>
    <row r="9474" ht="12.75">
      <c r="H9474" s="52"/>
    </row>
    <row r="9475" ht="12.75">
      <c r="H9475" s="52"/>
    </row>
    <row r="9476" ht="12.75">
      <c r="H9476" s="52"/>
    </row>
    <row r="9477" ht="12.75">
      <c r="H9477" s="52"/>
    </row>
    <row r="9478" ht="12.75">
      <c r="H9478" s="52"/>
    </row>
    <row r="9479" ht="12.75">
      <c r="H9479" s="52"/>
    </row>
    <row r="9480" ht="12.75">
      <c r="H9480" s="52"/>
    </row>
    <row r="9481" ht="12.75">
      <c r="H9481" s="52"/>
    </row>
    <row r="9482" ht="12.75">
      <c r="H9482" s="52"/>
    </row>
    <row r="9483" ht="12.75">
      <c r="H9483" s="52"/>
    </row>
    <row r="9484" ht="12.75">
      <c r="H9484" s="52"/>
    </row>
    <row r="9485" ht="12.75">
      <c r="H9485" s="52"/>
    </row>
    <row r="9486" ht="12.75">
      <c r="H9486" s="52"/>
    </row>
    <row r="9487" ht="12.75">
      <c r="H9487" s="52"/>
    </row>
    <row r="9488" ht="12.75">
      <c r="H9488" s="52"/>
    </row>
    <row r="9489" ht="12.75">
      <c r="H9489" s="52"/>
    </row>
    <row r="9490" ht="12.75">
      <c r="H9490" s="52"/>
    </row>
    <row r="9491" ht="12.75">
      <c r="H9491" s="52"/>
    </row>
    <row r="9492" ht="12.75">
      <c r="H9492" s="52"/>
    </row>
    <row r="9493" ht="12.75">
      <c r="H9493" s="52"/>
    </row>
    <row r="9494" ht="12.75">
      <c r="H9494" s="52"/>
    </row>
    <row r="9495" ht="12.75">
      <c r="H9495" s="52"/>
    </row>
    <row r="9496" ht="12.75">
      <c r="H9496" s="52"/>
    </row>
    <row r="9497" ht="12.75">
      <c r="H9497" s="52"/>
    </row>
    <row r="9498" ht="12.75">
      <c r="H9498" s="52"/>
    </row>
    <row r="9499" ht="12.75">
      <c r="H9499" s="52"/>
    </row>
    <row r="9500" ht="12.75">
      <c r="H9500" s="52"/>
    </row>
    <row r="9501" ht="12.75">
      <c r="H9501" s="52"/>
    </row>
    <row r="9502" ht="12.75">
      <c r="H9502" s="52"/>
    </row>
    <row r="9503" ht="12.75">
      <c r="H9503" s="52"/>
    </row>
    <row r="9504" ht="12.75">
      <c r="H9504" s="52"/>
    </row>
    <row r="9505" ht="12.75">
      <c r="H9505" s="52"/>
    </row>
    <row r="9506" ht="12.75">
      <c r="H9506" s="52"/>
    </row>
    <row r="9507" ht="12.75">
      <c r="H9507" s="52"/>
    </row>
    <row r="9508" ht="12.75">
      <c r="H9508" s="52"/>
    </row>
    <row r="9509" ht="12.75">
      <c r="H9509" s="52"/>
    </row>
    <row r="9510" ht="12.75">
      <c r="H9510" s="52"/>
    </row>
    <row r="9511" ht="12.75">
      <c r="H9511" s="52"/>
    </row>
    <row r="9512" ht="12.75">
      <c r="H9512" s="52"/>
    </row>
    <row r="9513" ht="12.75">
      <c r="H9513" s="52"/>
    </row>
    <row r="9514" ht="12.75">
      <c r="H9514" s="52"/>
    </row>
    <row r="9515" ht="12.75">
      <c r="H9515" s="52"/>
    </row>
    <row r="9516" ht="12.75">
      <c r="H9516" s="52"/>
    </row>
    <row r="9517" ht="12.75">
      <c r="H9517" s="52"/>
    </row>
    <row r="9518" ht="12.75">
      <c r="H9518" s="52"/>
    </row>
    <row r="9519" ht="12.75">
      <c r="H9519" s="52"/>
    </row>
    <row r="9520" ht="12.75">
      <c r="H9520" s="52"/>
    </row>
    <row r="9521" ht="12.75">
      <c r="H9521" s="52"/>
    </row>
    <row r="9522" ht="12.75">
      <c r="H9522" s="52"/>
    </row>
    <row r="9523" ht="12.75">
      <c r="H9523" s="52"/>
    </row>
    <row r="9524" ht="12.75">
      <c r="H9524" s="52"/>
    </row>
    <row r="9525" ht="12.75">
      <c r="H9525" s="52"/>
    </row>
    <row r="9526" ht="12.75">
      <c r="H9526" s="52"/>
    </row>
    <row r="9527" ht="12.75">
      <c r="H9527" s="52"/>
    </row>
    <row r="9528" ht="12.75">
      <c r="H9528" s="52"/>
    </row>
    <row r="9529" ht="12.75">
      <c r="H9529" s="52"/>
    </row>
    <row r="9530" ht="12.75">
      <c r="H9530" s="52"/>
    </row>
    <row r="9531" ht="12.75">
      <c r="H9531" s="52"/>
    </row>
    <row r="9532" ht="12.75">
      <c r="H9532" s="52"/>
    </row>
    <row r="9533" ht="12.75">
      <c r="H9533" s="52"/>
    </row>
    <row r="9534" ht="12.75">
      <c r="H9534" s="52"/>
    </row>
    <row r="9535" ht="12.75">
      <c r="H9535" s="52"/>
    </row>
    <row r="9536" ht="12.75">
      <c r="H9536" s="52"/>
    </row>
    <row r="9537" ht="12.75">
      <c r="H9537" s="52"/>
    </row>
    <row r="9538" ht="12.75">
      <c r="H9538" s="52"/>
    </row>
    <row r="9539" ht="12.75">
      <c r="H9539" s="52"/>
    </row>
    <row r="9540" ht="12.75">
      <c r="H9540" s="52"/>
    </row>
    <row r="9541" ht="12.75">
      <c r="H9541" s="52"/>
    </row>
    <row r="9542" ht="12.75">
      <c r="H9542" s="52"/>
    </row>
    <row r="9543" ht="12.75">
      <c r="H9543" s="52"/>
    </row>
    <row r="9544" ht="12.75">
      <c r="H9544" s="52"/>
    </row>
    <row r="9545" ht="12.75">
      <c r="H9545" s="52"/>
    </row>
    <row r="9546" ht="12.75">
      <c r="H9546" s="52"/>
    </row>
    <row r="9547" ht="12.75">
      <c r="H9547" s="52"/>
    </row>
    <row r="9548" ht="12.75">
      <c r="H9548" s="52"/>
    </row>
    <row r="9549" ht="12.75">
      <c r="H9549" s="52"/>
    </row>
    <row r="9550" ht="12.75">
      <c r="H9550" s="52"/>
    </row>
    <row r="9551" ht="12.75">
      <c r="H9551" s="52"/>
    </row>
    <row r="9552" ht="12.75">
      <c r="H9552" s="52"/>
    </row>
    <row r="9553" ht="12.75">
      <c r="H9553" s="52"/>
    </row>
    <row r="9554" ht="12.75">
      <c r="H9554" s="52"/>
    </row>
    <row r="9555" ht="12.75">
      <c r="H9555" s="52"/>
    </row>
    <row r="9556" ht="12.75">
      <c r="H9556" s="52"/>
    </row>
    <row r="9557" ht="12.75">
      <c r="H9557" s="52"/>
    </row>
    <row r="9558" ht="12.75">
      <c r="H9558" s="52"/>
    </row>
    <row r="9559" ht="12.75">
      <c r="H9559" s="52"/>
    </row>
    <row r="9560" ht="12.75">
      <c r="H9560" s="52"/>
    </row>
    <row r="9561" ht="12.75">
      <c r="H9561" s="52"/>
    </row>
    <row r="9562" ht="12.75">
      <c r="H9562" s="52"/>
    </row>
    <row r="9563" ht="12.75">
      <c r="H9563" s="52"/>
    </row>
    <row r="9564" ht="12.75">
      <c r="H9564" s="52"/>
    </row>
    <row r="9565" ht="12.75">
      <c r="H9565" s="52"/>
    </row>
    <row r="9566" ht="12.75">
      <c r="H9566" s="52"/>
    </row>
    <row r="9567" ht="12.75">
      <c r="H9567" s="52"/>
    </row>
    <row r="9568" ht="12.75">
      <c r="H9568" s="52"/>
    </row>
    <row r="9569" ht="12.75">
      <c r="H9569" s="52"/>
    </row>
    <row r="9570" ht="12.75">
      <c r="H9570" s="52"/>
    </row>
    <row r="9571" ht="12.75">
      <c r="H9571" s="52"/>
    </row>
    <row r="9572" ht="12.75">
      <c r="H9572" s="52"/>
    </row>
    <row r="9573" ht="12.75">
      <c r="H9573" s="52"/>
    </row>
    <row r="9574" ht="12.75">
      <c r="H9574" s="52"/>
    </row>
    <row r="9575" ht="12.75">
      <c r="H9575" s="52"/>
    </row>
    <row r="9576" ht="12.75">
      <c r="H9576" s="52"/>
    </row>
    <row r="9577" ht="12.75">
      <c r="H9577" s="52"/>
    </row>
    <row r="9578" ht="12.75">
      <c r="H9578" s="52"/>
    </row>
    <row r="9579" ht="12.75">
      <c r="H9579" s="52"/>
    </row>
    <row r="9580" ht="12.75">
      <c r="H9580" s="52"/>
    </row>
    <row r="9581" ht="12.75">
      <c r="H9581" s="52"/>
    </row>
    <row r="9582" ht="12.75">
      <c r="H9582" s="52"/>
    </row>
    <row r="9583" ht="12.75">
      <c r="H9583" s="52"/>
    </row>
    <row r="9584" ht="12.75">
      <c r="H9584" s="52"/>
    </row>
    <row r="9585" ht="12.75">
      <c r="H9585" s="52"/>
    </row>
    <row r="9586" ht="12.75">
      <c r="H9586" s="52"/>
    </row>
    <row r="9587" ht="12.75">
      <c r="H9587" s="52"/>
    </row>
    <row r="9588" ht="12.75">
      <c r="H9588" s="52"/>
    </row>
    <row r="9589" ht="12.75">
      <c r="H9589" s="52"/>
    </row>
    <row r="9590" ht="12.75">
      <c r="H9590" s="52"/>
    </row>
    <row r="9591" ht="12.75">
      <c r="H9591" s="52"/>
    </row>
    <row r="9592" ht="12.75">
      <c r="H9592" s="52"/>
    </row>
    <row r="9593" ht="12.75">
      <c r="H9593" s="52"/>
    </row>
    <row r="9594" ht="12.75">
      <c r="H9594" s="52"/>
    </row>
    <row r="9595" ht="12.75">
      <c r="H9595" s="52"/>
    </row>
    <row r="9596" ht="12.75">
      <c r="H9596" s="52"/>
    </row>
    <row r="9597" ht="12.75">
      <c r="H9597" s="52"/>
    </row>
    <row r="9598" ht="12.75">
      <c r="H9598" s="52"/>
    </row>
    <row r="9599" ht="12.75">
      <c r="H9599" s="52"/>
    </row>
    <row r="9600" ht="12.75">
      <c r="H9600" s="52"/>
    </row>
    <row r="9601" ht="12.75">
      <c r="H9601" s="52"/>
    </row>
    <row r="9602" ht="12.75">
      <c r="H9602" s="52"/>
    </row>
    <row r="9603" ht="12.75">
      <c r="H9603" s="52"/>
    </row>
    <row r="9604" ht="12.75">
      <c r="H9604" s="52"/>
    </row>
    <row r="9605" ht="12.75">
      <c r="H9605" s="52"/>
    </row>
    <row r="9606" ht="12.75">
      <c r="H9606" s="52"/>
    </row>
    <row r="9607" ht="12.75">
      <c r="H9607" s="52"/>
    </row>
    <row r="9608" ht="12.75">
      <c r="H9608" s="52"/>
    </row>
    <row r="9609" ht="12.75">
      <c r="H9609" s="52"/>
    </row>
    <row r="9610" ht="12.75">
      <c r="H9610" s="52"/>
    </row>
    <row r="9611" ht="12.75">
      <c r="H9611" s="52"/>
    </row>
    <row r="9612" ht="12.75">
      <c r="H9612" s="52"/>
    </row>
    <row r="9613" ht="12.75">
      <c r="H9613" s="52"/>
    </row>
    <row r="9614" ht="12.75">
      <c r="H9614" s="52"/>
    </row>
    <row r="9615" ht="12.75">
      <c r="H9615" s="52"/>
    </row>
    <row r="9616" ht="12.75">
      <c r="H9616" s="52"/>
    </row>
    <row r="9617" ht="12.75">
      <c r="H9617" s="52"/>
    </row>
    <row r="9618" ht="12.75">
      <c r="H9618" s="52"/>
    </row>
    <row r="9619" ht="12.75">
      <c r="H9619" s="52"/>
    </row>
    <row r="9620" ht="12.75">
      <c r="H9620" s="52"/>
    </row>
    <row r="9621" ht="12.75">
      <c r="H9621" s="52"/>
    </row>
    <row r="9622" ht="12.75">
      <c r="H9622" s="52"/>
    </row>
    <row r="9623" ht="12.75">
      <c r="H9623" s="52"/>
    </row>
    <row r="9624" ht="12.75">
      <c r="H9624" s="52"/>
    </row>
    <row r="9625" ht="12.75">
      <c r="H9625" s="52"/>
    </row>
    <row r="9626" ht="12.75">
      <c r="H9626" s="52"/>
    </row>
    <row r="9627" ht="12.75">
      <c r="H9627" s="52"/>
    </row>
    <row r="9628" ht="12.75">
      <c r="H9628" s="52"/>
    </row>
    <row r="9629" ht="12.75">
      <c r="H9629" s="52"/>
    </row>
    <row r="9630" ht="12.75">
      <c r="H9630" s="52"/>
    </row>
    <row r="9631" ht="12.75">
      <c r="H9631" s="52"/>
    </row>
    <row r="9632" ht="12.75">
      <c r="H9632" s="52"/>
    </row>
    <row r="9633" ht="12.75">
      <c r="H9633" s="52"/>
    </row>
    <row r="9634" ht="12.75">
      <c r="H9634" s="52"/>
    </row>
    <row r="9635" ht="12.75">
      <c r="H9635" s="52"/>
    </row>
    <row r="9636" ht="12.75">
      <c r="H9636" s="52"/>
    </row>
    <row r="9637" ht="12.75">
      <c r="H9637" s="52"/>
    </row>
    <row r="9638" ht="12.75">
      <c r="H9638" s="52"/>
    </row>
    <row r="9639" ht="12.75">
      <c r="H9639" s="52"/>
    </row>
    <row r="9640" ht="12.75">
      <c r="H9640" s="52"/>
    </row>
    <row r="9641" ht="12.75">
      <c r="H9641" s="52"/>
    </row>
    <row r="9642" ht="12.75">
      <c r="H9642" s="52"/>
    </row>
    <row r="9643" ht="12.75">
      <c r="H9643" s="52"/>
    </row>
    <row r="9644" ht="12.75">
      <c r="H9644" s="52"/>
    </row>
    <row r="9645" ht="12.75">
      <c r="H9645" s="52"/>
    </row>
    <row r="9646" ht="12.75">
      <c r="H9646" s="52"/>
    </row>
    <row r="9647" ht="12.75">
      <c r="H9647" s="52"/>
    </row>
    <row r="9648" ht="12.75">
      <c r="H9648" s="52"/>
    </row>
    <row r="9649" ht="12.75">
      <c r="H9649" s="52"/>
    </row>
    <row r="9650" ht="12.75">
      <c r="H9650" s="52"/>
    </row>
    <row r="9651" ht="12.75">
      <c r="H9651" s="52"/>
    </row>
    <row r="9652" ht="12.75">
      <c r="H9652" s="52"/>
    </row>
    <row r="9653" ht="12.75">
      <c r="H9653" s="52"/>
    </row>
    <row r="9654" ht="12.75">
      <c r="H9654" s="52"/>
    </row>
    <row r="9655" ht="12.75">
      <c r="H9655" s="52"/>
    </row>
    <row r="9656" ht="12.75">
      <c r="H9656" s="52"/>
    </row>
    <row r="9657" ht="12.75">
      <c r="H9657" s="52"/>
    </row>
    <row r="9658" ht="12.75">
      <c r="H9658" s="52"/>
    </row>
    <row r="9659" ht="12.75">
      <c r="H9659" s="52"/>
    </row>
    <row r="9660" ht="12.75">
      <c r="H9660" s="52"/>
    </row>
    <row r="9661" ht="12.75">
      <c r="H9661" s="52"/>
    </row>
    <row r="9662" ht="12.75">
      <c r="H9662" s="52"/>
    </row>
    <row r="9663" ht="12.75">
      <c r="H9663" s="52"/>
    </row>
    <row r="9664" ht="12.75">
      <c r="H9664" s="52"/>
    </row>
    <row r="9665" ht="12.75">
      <c r="H9665" s="52"/>
    </row>
    <row r="9666" ht="12.75">
      <c r="H9666" s="52"/>
    </row>
    <row r="9667" ht="12.75">
      <c r="H9667" s="52"/>
    </row>
    <row r="9668" ht="12.75">
      <c r="H9668" s="52"/>
    </row>
    <row r="9669" ht="12.75">
      <c r="H9669" s="52"/>
    </row>
    <row r="9670" ht="12.75">
      <c r="H9670" s="52"/>
    </row>
    <row r="9671" ht="12.75">
      <c r="H9671" s="52"/>
    </row>
    <row r="9672" ht="12.75">
      <c r="H9672" s="52"/>
    </row>
    <row r="9673" ht="12.75">
      <c r="H9673" s="52"/>
    </row>
    <row r="9674" ht="12.75">
      <c r="H9674" s="52"/>
    </row>
    <row r="9675" ht="12.75">
      <c r="H9675" s="52"/>
    </row>
    <row r="9676" ht="12.75">
      <c r="H9676" s="52"/>
    </row>
    <row r="9677" ht="12.75">
      <c r="H9677" s="52"/>
    </row>
    <row r="9678" ht="12.75">
      <c r="H9678" s="52"/>
    </row>
    <row r="9679" ht="12.75">
      <c r="H9679" s="52"/>
    </row>
    <row r="9680" ht="12.75">
      <c r="H9680" s="52"/>
    </row>
    <row r="9681" ht="12.75">
      <c r="H9681" s="52"/>
    </row>
    <row r="9682" ht="12.75">
      <c r="H9682" s="52"/>
    </row>
    <row r="9683" ht="12.75">
      <c r="H9683" s="52"/>
    </row>
    <row r="9684" ht="12.75">
      <c r="H9684" s="52"/>
    </row>
    <row r="9685" ht="12.75">
      <c r="H9685" s="52"/>
    </row>
    <row r="9686" ht="12.75">
      <c r="H9686" s="52"/>
    </row>
    <row r="9687" ht="12.75">
      <c r="H9687" s="52"/>
    </row>
    <row r="9688" ht="12.75">
      <c r="H9688" s="52"/>
    </row>
    <row r="9689" ht="12.75">
      <c r="H9689" s="52"/>
    </row>
    <row r="9690" ht="12.75">
      <c r="H9690" s="52"/>
    </row>
    <row r="9691" ht="12.75">
      <c r="H9691" s="52"/>
    </row>
    <row r="9692" ht="12.75">
      <c r="H9692" s="52"/>
    </row>
    <row r="9693" ht="12.75">
      <c r="H9693" s="52"/>
    </row>
    <row r="9694" ht="12.75">
      <c r="H9694" s="52"/>
    </row>
    <row r="9695" ht="12.75">
      <c r="H9695" s="52"/>
    </row>
    <row r="9696" ht="12.75">
      <c r="H9696" s="52"/>
    </row>
    <row r="9697" ht="12.75">
      <c r="H9697" s="52"/>
    </row>
    <row r="9698" ht="12.75">
      <c r="H9698" s="52"/>
    </row>
    <row r="9699" ht="12.75">
      <c r="H9699" s="52"/>
    </row>
    <row r="9700" ht="12.75">
      <c r="H9700" s="52"/>
    </row>
    <row r="9701" ht="12.75">
      <c r="H9701" s="52"/>
    </row>
    <row r="9702" ht="12.75">
      <c r="H9702" s="52"/>
    </row>
    <row r="9703" ht="12.75">
      <c r="H9703" s="52"/>
    </row>
    <row r="9704" ht="12.75">
      <c r="H9704" s="52"/>
    </row>
    <row r="9705" ht="12.75">
      <c r="H9705" s="52"/>
    </row>
    <row r="9706" ht="12.75">
      <c r="H9706" s="52"/>
    </row>
    <row r="9707" ht="12.75">
      <c r="H9707" s="52"/>
    </row>
    <row r="9708" ht="12.75">
      <c r="H9708" s="52"/>
    </row>
    <row r="9709" ht="12.75">
      <c r="H9709" s="52"/>
    </row>
    <row r="9710" ht="12.75">
      <c r="H9710" s="52"/>
    </row>
    <row r="9711" ht="12.75">
      <c r="H9711" s="52"/>
    </row>
    <row r="9712" ht="12.75">
      <c r="H9712" s="52"/>
    </row>
    <row r="9713" ht="12.75">
      <c r="H9713" s="52"/>
    </row>
    <row r="9714" ht="12.75">
      <c r="H9714" s="52"/>
    </row>
    <row r="9715" ht="12.75">
      <c r="H9715" s="52"/>
    </row>
    <row r="9716" ht="12.75">
      <c r="H9716" s="52"/>
    </row>
    <row r="9717" ht="12.75">
      <c r="H9717" s="52"/>
    </row>
    <row r="9718" ht="12.75">
      <c r="H9718" s="52"/>
    </row>
    <row r="9719" ht="12.75">
      <c r="H9719" s="52"/>
    </row>
    <row r="9720" ht="12.75">
      <c r="H9720" s="52"/>
    </row>
    <row r="9721" ht="12.75">
      <c r="H9721" s="52"/>
    </row>
    <row r="9722" ht="12.75">
      <c r="H9722" s="52"/>
    </row>
    <row r="9723" ht="12.75">
      <c r="H9723" s="52"/>
    </row>
    <row r="9724" ht="12.75">
      <c r="H9724" s="52"/>
    </row>
    <row r="9725" ht="12.75">
      <c r="H9725" s="52"/>
    </row>
    <row r="9726" ht="12.75">
      <c r="H9726" s="52"/>
    </row>
    <row r="9727" ht="12.75">
      <c r="H9727" s="52"/>
    </row>
    <row r="9728" ht="12.75">
      <c r="H9728" s="52"/>
    </row>
    <row r="9729" ht="12.75">
      <c r="H9729" s="52"/>
    </row>
    <row r="9730" ht="12.75">
      <c r="H9730" s="52"/>
    </row>
    <row r="9731" ht="12.75">
      <c r="H9731" s="52"/>
    </row>
    <row r="9732" ht="12.75">
      <c r="H9732" s="52"/>
    </row>
    <row r="9733" ht="12.75">
      <c r="H9733" s="52"/>
    </row>
    <row r="9734" ht="12.75">
      <c r="H9734" s="52"/>
    </row>
    <row r="9735" ht="12.75">
      <c r="H9735" s="52"/>
    </row>
    <row r="9736" ht="12.75">
      <c r="H9736" s="52"/>
    </row>
    <row r="9737" ht="12.75">
      <c r="H9737" s="52"/>
    </row>
    <row r="9738" ht="12.75">
      <c r="H9738" s="52"/>
    </row>
    <row r="9739" ht="12.75">
      <c r="H9739" s="52"/>
    </row>
    <row r="9740" ht="12.75">
      <c r="H9740" s="52"/>
    </row>
    <row r="9741" ht="12.75">
      <c r="H9741" s="52"/>
    </row>
    <row r="9742" ht="12.75">
      <c r="H9742" s="52"/>
    </row>
    <row r="9743" ht="12.75">
      <c r="H9743" s="52"/>
    </row>
    <row r="9744" ht="12.75">
      <c r="H9744" s="52"/>
    </row>
    <row r="9745" ht="12.75">
      <c r="H9745" s="52"/>
    </row>
    <row r="9746" ht="12.75">
      <c r="H9746" s="52"/>
    </row>
    <row r="9747" ht="12.75">
      <c r="H9747" s="52"/>
    </row>
    <row r="9748" ht="12.75">
      <c r="H9748" s="52"/>
    </row>
    <row r="9749" ht="12.75">
      <c r="H9749" s="52"/>
    </row>
    <row r="9750" ht="12.75">
      <c r="H9750" s="52"/>
    </row>
    <row r="9751" ht="12.75">
      <c r="H9751" s="52"/>
    </row>
    <row r="9752" ht="12.75">
      <c r="H9752" s="52"/>
    </row>
    <row r="9753" ht="12.75">
      <c r="H9753" s="52"/>
    </row>
    <row r="9754" ht="12.75">
      <c r="H9754" s="52"/>
    </row>
    <row r="9755" ht="12.75">
      <c r="H9755" s="52"/>
    </row>
    <row r="9756" ht="12.75">
      <c r="H9756" s="52"/>
    </row>
    <row r="9757" ht="12.75">
      <c r="H9757" s="52"/>
    </row>
    <row r="9758" ht="12.75">
      <c r="H9758" s="52"/>
    </row>
    <row r="9759" ht="12.75">
      <c r="H9759" s="52"/>
    </row>
    <row r="9760" ht="12.75">
      <c r="H9760" s="52"/>
    </row>
    <row r="9761" ht="12.75">
      <c r="H9761" s="52"/>
    </row>
    <row r="9762" ht="12.75">
      <c r="H9762" s="52"/>
    </row>
    <row r="9763" ht="12.75">
      <c r="H9763" s="52"/>
    </row>
    <row r="9764" ht="12.75">
      <c r="H9764" s="52"/>
    </row>
    <row r="9765" ht="12.75">
      <c r="H9765" s="52"/>
    </row>
    <row r="9766" ht="12.75">
      <c r="H9766" s="52"/>
    </row>
    <row r="9767" ht="12.75">
      <c r="H9767" s="52"/>
    </row>
    <row r="9768" ht="12.75">
      <c r="H9768" s="52"/>
    </row>
    <row r="9769" ht="12.75">
      <c r="H9769" s="52"/>
    </row>
    <row r="9770" ht="12.75">
      <c r="H9770" s="52"/>
    </row>
    <row r="9771" ht="12.75">
      <c r="H9771" s="52"/>
    </row>
    <row r="9772" ht="12.75">
      <c r="H9772" s="52"/>
    </row>
    <row r="9773" ht="12.75">
      <c r="H9773" s="52"/>
    </row>
    <row r="9774" ht="12.75">
      <c r="H9774" s="52"/>
    </row>
    <row r="9775" ht="12.75">
      <c r="H9775" s="52"/>
    </row>
    <row r="9776" ht="12.75">
      <c r="H9776" s="52"/>
    </row>
    <row r="9777" ht="12.75">
      <c r="H9777" s="52"/>
    </row>
    <row r="9778" ht="12.75">
      <c r="H9778" s="52"/>
    </row>
    <row r="9779" ht="12.75">
      <c r="H9779" s="52"/>
    </row>
    <row r="9780" ht="12.75">
      <c r="H9780" s="52"/>
    </row>
    <row r="9781" ht="12.75">
      <c r="H9781" s="52"/>
    </row>
    <row r="9782" ht="12.75">
      <c r="H9782" s="52"/>
    </row>
    <row r="9783" ht="12.75">
      <c r="H9783" s="52"/>
    </row>
    <row r="9784" ht="12.75">
      <c r="H9784" s="52"/>
    </row>
    <row r="9785" ht="12.75">
      <c r="H9785" s="52"/>
    </row>
    <row r="9786" ht="12.75">
      <c r="H9786" s="52"/>
    </row>
    <row r="9787" ht="12.75">
      <c r="H9787" s="52"/>
    </row>
    <row r="9788" ht="12.75">
      <c r="H9788" s="52"/>
    </row>
    <row r="9789" ht="12.75">
      <c r="H9789" s="52"/>
    </row>
    <row r="9790" ht="12.75">
      <c r="H9790" s="52"/>
    </row>
    <row r="9791" ht="12.75">
      <c r="H9791" s="52"/>
    </row>
    <row r="9792" ht="12.75">
      <c r="H9792" s="52"/>
    </row>
    <row r="9793" ht="12.75">
      <c r="H9793" s="52"/>
    </row>
    <row r="9794" ht="12.75">
      <c r="H9794" s="52"/>
    </row>
    <row r="9795" ht="12.75">
      <c r="H9795" s="52"/>
    </row>
    <row r="9796" ht="12.75">
      <c r="H9796" s="52"/>
    </row>
    <row r="9797" ht="12.75">
      <c r="H9797" s="52"/>
    </row>
    <row r="9798" ht="12.75">
      <c r="H9798" s="52"/>
    </row>
    <row r="9799" ht="12.75">
      <c r="H9799" s="52"/>
    </row>
    <row r="9800" ht="12.75">
      <c r="H9800" s="52"/>
    </row>
    <row r="9801" ht="12.75">
      <c r="H9801" s="52"/>
    </row>
    <row r="9802" ht="12.75">
      <c r="H9802" s="52"/>
    </row>
    <row r="9803" ht="12.75">
      <c r="H9803" s="52"/>
    </row>
    <row r="9804" ht="12.75">
      <c r="H9804" s="52"/>
    </row>
    <row r="9805" ht="12.75">
      <c r="H9805" s="52"/>
    </row>
    <row r="9806" ht="12.75">
      <c r="H9806" s="52"/>
    </row>
    <row r="9807" ht="12.75">
      <c r="H9807" s="52"/>
    </row>
    <row r="9808" ht="12.75">
      <c r="H9808" s="52"/>
    </row>
    <row r="9809" ht="12.75">
      <c r="H9809" s="52"/>
    </row>
    <row r="9810" ht="12.75">
      <c r="H9810" s="52"/>
    </row>
    <row r="9811" ht="12.75">
      <c r="H9811" s="52"/>
    </row>
    <row r="9812" ht="12.75">
      <c r="H9812" s="52"/>
    </row>
    <row r="9813" ht="12.75">
      <c r="H9813" s="52"/>
    </row>
    <row r="9814" ht="12.75">
      <c r="H9814" s="52"/>
    </row>
    <row r="9815" ht="12.75">
      <c r="H9815" s="52"/>
    </row>
    <row r="9816" ht="12.75">
      <c r="H9816" s="52"/>
    </row>
    <row r="9817" ht="12.75">
      <c r="H9817" s="52"/>
    </row>
    <row r="9818" ht="12.75">
      <c r="H9818" s="52"/>
    </row>
    <row r="9819" ht="12.75">
      <c r="H9819" s="52"/>
    </row>
    <row r="9820" ht="12.75">
      <c r="H9820" s="52"/>
    </row>
    <row r="9821" ht="12.75">
      <c r="H9821" s="52"/>
    </row>
    <row r="9822" ht="12.75">
      <c r="H9822" s="52"/>
    </row>
    <row r="9823" ht="12.75">
      <c r="H9823" s="52"/>
    </row>
    <row r="9824" ht="12.75">
      <c r="H9824" s="52"/>
    </row>
    <row r="9825" ht="12.75">
      <c r="H9825" s="52"/>
    </row>
    <row r="9826" ht="12.75">
      <c r="H9826" s="52"/>
    </row>
    <row r="9827" ht="12.75">
      <c r="H9827" s="52"/>
    </row>
    <row r="9828" ht="12.75">
      <c r="H9828" s="52"/>
    </row>
    <row r="9829" ht="12.75">
      <c r="H9829" s="52"/>
    </row>
    <row r="9830" ht="12.75">
      <c r="H9830" s="52"/>
    </row>
    <row r="9831" ht="12.75">
      <c r="H9831" s="52"/>
    </row>
    <row r="9832" ht="12.75">
      <c r="H9832" s="52"/>
    </row>
    <row r="9833" ht="12.75">
      <c r="H9833" s="52"/>
    </row>
    <row r="9834" ht="12.75">
      <c r="H9834" s="52"/>
    </row>
    <row r="9835" ht="12.75">
      <c r="H9835" s="52"/>
    </row>
    <row r="9836" ht="12.75">
      <c r="H9836" s="52"/>
    </row>
    <row r="9837" ht="12.75">
      <c r="H9837" s="52"/>
    </row>
    <row r="9838" ht="12.75">
      <c r="H9838" s="52"/>
    </row>
    <row r="9839" ht="12.75">
      <c r="H9839" s="52"/>
    </row>
    <row r="9840" ht="12.75">
      <c r="H9840" s="52"/>
    </row>
    <row r="9841" ht="12.75">
      <c r="H9841" s="52"/>
    </row>
    <row r="9842" ht="12.75">
      <c r="H9842" s="52"/>
    </row>
    <row r="9843" ht="12.75">
      <c r="H9843" s="52"/>
    </row>
    <row r="9844" ht="12.75">
      <c r="H9844" s="52"/>
    </row>
    <row r="9845" ht="12.75">
      <c r="H9845" s="52"/>
    </row>
    <row r="9846" ht="12.75">
      <c r="H9846" s="52"/>
    </row>
    <row r="9847" ht="12.75">
      <c r="H9847" s="52"/>
    </row>
    <row r="9848" ht="12.75">
      <c r="H9848" s="52"/>
    </row>
    <row r="9849" ht="12.75">
      <c r="H9849" s="52"/>
    </row>
    <row r="9850" ht="12.75">
      <c r="H9850" s="52"/>
    </row>
    <row r="9851" ht="12.75">
      <c r="H9851" s="52"/>
    </row>
    <row r="9852" ht="12.75">
      <c r="H9852" s="52"/>
    </row>
    <row r="9853" ht="12.75">
      <c r="H9853" s="52"/>
    </row>
    <row r="9854" ht="12.75">
      <c r="H9854" s="52"/>
    </row>
    <row r="9855" ht="12.75">
      <c r="H9855" s="52"/>
    </row>
    <row r="9856" ht="12.75">
      <c r="H9856" s="52"/>
    </row>
    <row r="9857" ht="12.75">
      <c r="H9857" s="52"/>
    </row>
    <row r="9858" ht="12.75">
      <c r="H9858" s="52"/>
    </row>
    <row r="9859" ht="12.75">
      <c r="H9859" s="52"/>
    </row>
    <row r="9860" ht="12.75">
      <c r="H9860" s="52"/>
    </row>
    <row r="9861" ht="12.75">
      <c r="H9861" s="52"/>
    </row>
    <row r="9862" ht="12.75">
      <c r="H9862" s="52"/>
    </row>
    <row r="9863" ht="12.75">
      <c r="H9863" s="52"/>
    </row>
    <row r="9864" ht="12.75">
      <c r="H9864" s="52"/>
    </row>
    <row r="9865" ht="12.75">
      <c r="H9865" s="52"/>
    </row>
    <row r="9866" ht="12.75">
      <c r="H9866" s="52"/>
    </row>
    <row r="9867" ht="12.75">
      <c r="H9867" s="52"/>
    </row>
    <row r="9868" ht="12.75">
      <c r="H9868" s="52"/>
    </row>
    <row r="9869" ht="12.75">
      <c r="H9869" s="52"/>
    </row>
    <row r="9870" ht="12.75">
      <c r="H9870" s="52"/>
    </row>
    <row r="9871" ht="12.75">
      <c r="H9871" s="52"/>
    </row>
    <row r="9872" ht="12.75">
      <c r="H9872" s="52"/>
    </row>
    <row r="9873" ht="12.75">
      <c r="H9873" s="52"/>
    </row>
    <row r="9874" ht="12.75">
      <c r="H9874" s="52"/>
    </row>
    <row r="9875" ht="12.75">
      <c r="H9875" s="52"/>
    </row>
    <row r="9876" ht="12.75">
      <c r="H9876" s="52"/>
    </row>
    <row r="9877" ht="12.75">
      <c r="H9877" s="52"/>
    </row>
    <row r="9878" ht="12.75">
      <c r="H9878" s="52"/>
    </row>
    <row r="9879" ht="12.75">
      <c r="H9879" s="52"/>
    </row>
    <row r="9880" ht="12.75">
      <c r="H9880" s="52"/>
    </row>
    <row r="9881" ht="12.75">
      <c r="H9881" s="52"/>
    </row>
    <row r="9882" ht="12.75">
      <c r="H9882" s="52"/>
    </row>
    <row r="9883" ht="12.75">
      <c r="H9883" s="52"/>
    </row>
    <row r="9884" ht="12.75">
      <c r="H9884" s="52"/>
    </row>
    <row r="9885" ht="12.75">
      <c r="H9885" s="52"/>
    </row>
    <row r="9886" ht="12.75">
      <c r="H9886" s="52"/>
    </row>
    <row r="9887" ht="12.75">
      <c r="H9887" s="52"/>
    </row>
    <row r="9888" ht="12.75">
      <c r="H9888" s="52"/>
    </row>
    <row r="9889" ht="12.75">
      <c r="H9889" s="52"/>
    </row>
    <row r="9890" ht="12.75">
      <c r="H9890" s="52"/>
    </row>
    <row r="9891" ht="12.75">
      <c r="H9891" s="52"/>
    </row>
    <row r="9892" ht="12.75">
      <c r="H9892" s="52"/>
    </row>
    <row r="9893" ht="12.75">
      <c r="H9893" s="52"/>
    </row>
    <row r="9894" ht="12.75">
      <c r="H9894" s="52"/>
    </row>
    <row r="9895" ht="12.75">
      <c r="H9895" s="52"/>
    </row>
    <row r="9896" ht="12.75">
      <c r="H9896" s="52"/>
    </row>
    <row r="9897" ht="12.75">
      <c r="H9897" s="52"/>
    </row>
    <row r="9898" ht="12.75">
      <c r="H9898" s="52"/>
    </row>
    <row r="9899" ht="12.75">
      <c r="H9899" s="52"/>
    </row>
    <row r="9900" ht="12.75">
      <c r="H9900" s="52"/>
    </row>
    <row r="9901" ht="12.75">
      <c r="H9901" s="52"/>
    </row>
    <row r="9902" ht="12.75">
      <c r="H9902" s="52"/>
    </row>
    <row r="9903" ht="12.75">
      <c r="H9903" s="52"/>
    </row>
    <row r="9904" ht="12.75">
      <c r="H9904" s="52"/>
    </row>
    <row r="9905" ht="12.75">
      <c r="H9905" s="52"/>
    </row>
    <row r="9906" ht="12.75">
      <c r="H9906" s="52"/>
    </row>
    <row r="9907" ht="12.75">
      <c r="H9907" s="52"/>
    </row>
    <row r="9908" ht="12.75">
      <c r="H9908" s="52"/>
    </row>
    <row r="9909" ht="12.75">
      <c r="H9909" s="52"/>
    </row>
    <row r="9910" ht="12.75">
      <c r="H9910" s="52"/>
    </row>
    <row r="9911" ht="12.75">
      <c r="H9911" s="52"/>
    </row>
    <row r="9912" ht="12.75">
      <c r="H9912" s="52"/>
    </row>
    <row r="9913" ht="12.75">
      <c r="H9913" s="52"/>
    </row>
    <row r="9914" ht="12.75">
      <c r="H9914" s="52"/>
    </row>
    <row r="9915" ht="12.75">
      <c r="H9915" s="52"/>
    </row>
    <row r="9916" ht="12.75">
      <c r="H9916" s="52"/>
    </row>
    <row r="9917" ht="12.75">
      <c r="H9917" s="52"/>
    </row>
    <row r="9918" ht="12.75">
      <c r="H9918" s="52"/>
    </row>
    <row r="9919" ht="12.75">
      <c r="H9919" s="52"/>
    </row>
    <row r="9920" ht="12.75">
      <c r="H9920" s="52"/>
    </row>
    <row r="9921" ht="12.75">
      <c r="H9921" s="52"/>
    </row>
    <row r="9922" ht="12.75">
      <c r="H9922" s="52"/>
    </row>
    <row r="9923" ht="12.75">
      <c r="H9923" s="52"/>
    </row>
    <row r="9924" ht="12.75">
      <c r="H9924" s="52"/>
    </row>
    <row r="9925" ht="12.75">
      <c r="H9925" s="52"/>
    </row>
    <row r="9926" ht="12.75">
      <c r="H9926" s="52"/>
    </row>
    <row r="9927" ht="12.75">
      <c r="H9927" s="52"/>
    </row>
    <row r="9928" ht="12.75">
      <c r="H9928" s="52"/>
    </row>
    <row r="9929" ht="12.75">
      <c r="H9929" s="52"/>
    </row>
    <row r="9930" ht="12.75">
      <c r="H9930" s="52"/>
    </row>
    <row r="9931" ht="12.75">
      <c r="H9931" s="52"/>
    </row>
    <row r="9932" ht="12.75">
      <c r="H9932" s="52"/>
    </row>
    <row r="9933" ht="12.75">
      <c r="H9933" s="52"/>
    </row>
    <row r="9934" ht="12.75">
      <c r="H9934" s="52"/>
    </row>
    <row r="9935" ht="12.75">
      <c r="H9935" s="52"/>
    </row>
    <row r="9936" ht="12.75">
      <c r="H9936" s="52"/>
    </row>
    <row r="9937" ht="12.75">
      <c r="H9937" s="52"/>
    </row>
    <row r="9938" ht="12.75">
      <c r="H9938" s="52"/>
    </row>
    <row r="9939" ht="12.75">
      <c r="H9939" s="52"/>
    </row>
    <row r="9940" ht="12.75">
      <c r="H9940" s="52"/>
    </row>
    <row r="9941" ht="12.75">
      <c r="H9941" s="52"/>
    </row>
    <row r="9942" ht="12.75">
      <c r="H9942" s="52"/>
    </row>
    <row r="9943" ht="12.75">
      <c r="H9943" s="52"/>
    </row>
    <row r="9944" ht="12.75">
      <c r="H9944" s="52"/>
    </row>
    <row r="9945" ht="12.75">
      <c r="H9945" s="52"/>
    </row>
    <row r="9946" ht="12.75">
      <c r="H9946" s="52"/>
    </row>
    <row r="9947" ht="12.75">
      <c r="H9947" s="52"/>
    </row>
    <row r="9948" ht="12.75">
      <c r="H9948" s="52"/>
    </row>
    <row r="9949" ht="12.75">
      <c r="H9949" s="52"/>
    </row>
    <row r="9950" ht="12.75">
      <c r="H9950" s="52"/>
    </row>
    <row r="9951" ht="12.75">
      <c r="H9951" s="52"/>
    </row>
    <row r="9952" ht="12.75">
      <c r="H9952" s="52"/>
    </row>
    <row r="9953" ht="12.75">
      <c r="H9953" s="52"/>
    </row>
    <row r="9954" ht="12.75">
      <c r="H9954" s="52"/>
    </row>
    <row r="9955" ht="12.75">
      <c r="H9955" s="52"/>
    </row>
    <row r="9956" ht="12.75">
      <c r="H9956" s="52"/>
    </row>
    <row r="9957" ht="12.75">
      <c r="H9957" s="52"/>
    </row>
    <row r="9958" ht="12.75">
      <c r="H9958" s="52"/>
    </row>
    <row r="9959" ht="12.75">
      <c r="H9959" s="52"/>
    </row>
    <row r="9960" ht="12.75">
      <c r="H9960" s="52"/>
    </row>
    <row r="9961" ht="12.75">
      <c r="H9961" s="52"/>
    </row>
    <row r="9962" ht="12.75">
      <c r="H9962" s="52"/>
    </row>
    <row r="9963" ht="12.75">
      <c r="H9963" s="52"/>
    </row>
    <row r="9964" ht="12.75">
      <c r="H9964" s="52"/>
    </row>
    <row r="9965" ht="12.75">
      <c r="H9965" s="52"/>
    </row>
    <row r="9966" ht="12.75">
      <c r="H9966" s="52"/>
    </row>
    <row r="9967" ht="12.75">
      <c r="H9967" s="52"/>
    </row>
    <row r="9968" ht="12.75">
      <c r="H9968" s="52"/>
    </row>
    <row r="9969" ht="12.75">
      <c r="H9969" s="52"/>
    </row>
    <row r="9970" ht="12.75">
      <c r="H9970" s="52"/>
    </row>
    <row r="9971" ht="12.75">
      <c r="H9971" s="52"/>
    </row>
    <row r="9972" ht="12.75">
      <c r="H9972" s="52"/>
    </row>
    <row r="9973" ht="12.75">
      <c r="H9973" s="52"/>
    </row>
    <row r="9974" ht="12.75">
      <c r="H9974" s="52"/>
    </row>
    <row r="9975" ht="12.75">
      <c r="H9975" s="52"/>
    </row>
    <row r="9976" ht="12.75">
      <c r="H9976" s="52"/>
    </row>
    <row r="9977" ht="12.75">
      <c r="H9977" s="52"/>
    </row>
    <row r="9978" ht="12.75">
      <c r="H9978" s="52"/>
    </row>
    <row r="9979" ht="12.75">
      <c r="H9979" s="52"/>
    </row>
    <row r="9980" ht="12.75">
      <c r="H9980" s="52"/>
    </row>
    <row r="9981" ht="12.75">
      <c r="H9981" s="52"/>
    </row>
    <row r="9982" ht="12.75">
      <c r="H9982" s="52"/>
    </row>
    <row r="9983" ht="12.75">
      <c r="H9983" s="52"/>
    </row>
    <row r="9984" ht="12.75">
      <c r="H9984" s="52"/>
    </row>
    <row r="9985" ht="12.75">
      <c r="H9985" s="52"/>
    </row>
    <row r="9986" ht="12.75">
      <c r="H9986" s="52"/>
    </row>
    <row r="9987" ht="12.75">
      <c r="H9987" s="52"/>
    </row>
    <row r="9988" ht="12.75">
      <c r="H9988" s="52"/>
    </row>
    <row r="9989" ht="12.75">
      <c r="H9989" s="52"/>
    </row>
    <row r="9990" ht="12.75">
      <c r="H9990" s="52"/>
    </row>
    <row r="9991" ht="12.75">
      <c r="H9991" s="52"/>
    </row>
    <row r="9992" ht="12.75">
      <c r="H9992" s="52"/>
    </row>
    <row r="9993" ht="12.75">
      <c r="H9993" s="52"/>
    </row>
    <row r="9994" ht="12.75">
      <c r="H9994" s="52"/>
    </row>
    <row r="9995" ht="12.75">
      <c r="H9995" s="52"/>
    </row>
    <row r="9996" ht="12.75">
      <c r="H9996" s="52"/>
    </row>
    <row r="9997" ht="12.75">
      <c r="H9997" s="52"/>
    </row>
    <row r="9998" ht="12.75">
      <c r="H9998" s="52"/>
    </row>
    <row r="9999" ht="12.75">
      <c r="H9999" s="52"/>
    </row>
    <row r="10000" ht="12.75">
      <c r="H10000" s="52"/>
    </row>
    <row r="10001" ht="12.75">
      <c r="H10001" s="52"/>
    </row>
    <row r="10002" ht="12.75">
      <c r="H10002" s="52"/>
    </row>
    <row r="10003" ht="12.75">
      <c r="H10003" s="52"/>
    </row>
    <row r="10004" ht="12.75">
      <c r="H10004" s="52"/>
    </row>
    <row r="10005" ht="12.75">
      <c r="H10005" s="52"/>
    </row>
    <row r="10006" ht="12.75">
      <c r="H10006" s="52"/>
    </row>
    <row r="10007" ht="12.75">
      <c r="H10007" s="52"/>
    </row>
    <row r="10008" ht="12.75">
      <c r="H10008" s="52"/>
    </row>
    <row r="10009" ht="12.75">
      <c r="H10009" s="52"/>
    </row>
    <row r="10010" ht="12.75">
      <c r="H10010" s="52"/>
    </row>
    <row r="10011" ht="12.75">
      <c r="H10011" s="52"/>
    </row>
    <row r="10012" ht="12.75">
      <c r="H10012" s="52"/>
    </row>
    <row r="10013" ht="12.75">
      <c r="H10013" s="52"/>
    </row>
    <row r="10014" ht="12.75">
      <c r="H10014" s="52"/>
    </row>
    <row r="10015" ht="12.75">
      <c r="H10015" s="52"/>
    </row>
    <row r="10016" ht="12.75">
      <c r="H10016" s="52"/>
    </row>
    <row r="10017" ht="12.75">
      <c r="H10017" s="52"/>
    </row>
    <row r="10018" ht="12.75">
      <c r="H10018" s="52"/>
    </row>
    <row r="10019" ht="12.75">
      <c r="H10019" s="52"/>
    </row>
    <row r="10020" ht="12.75">
      <c r="H10020" s="52"/>
    </row>
    <row r="10021" ht="12.75">
      <c r="H10021" s="52"/>
    </row>
    <row r="10022" ht="12.75">
      <c r="H10022" s="52"/>
    </row>
    <row r="10023" ht="12.75">
      <c r="H10023" s="52"/>
    </row>
    <row r="10024" ht="12.75">
      <c r="H10024" s="52"/>
    </row>
    <row r="10025" ht="12.75">
      <c r="H10025" s="52"/>
    </row>
    <row r="10026" ht="12.75">
      <c r="H10026" s="52"/>
    </row>
    <row r="10027" ht="12.75">
      <c r="H10027" s="52"/>
    </row>
    <row r="10028" ht="12.75">
      <c r="H10028" s="52"/>
    </row>
    <row r="10029" ht="12.75">
      <c r="H10029" s="52"/>
    </row>
    <row r="10030" ht="12.75">
      <c r="H10030" s="52"/>
    </row>
    <row r="10031" ht="12.75">
      <c r="H10031" s="52"/>
    </row>
    <row r="10032" ht="12.75">
      <c r="H10032" s="52"/>
    </row>
    <row r="10033" ht="12.75">
      <c r="H10033" s="52"/>
    </row>
    <row r="10034" ht="12.75">
      <c r="H10034" s="52"/>
    </row>
    <row r="10035" ht="12.75">
      <c r="H10035" s="52"/>
    </row>
    <row r="10036" ht="12.75">
      <c r="H10036" s="52"/>
    </row>
    <row r="10037" ht="12.75">
      <c r="H10037" s="52"/>
    </row>
    <row r="10038" ht="12.75">
      <c r="H10038" s="52"/>
    </row>
    <row r="10039" ht="12.75">
      <c r="H10039" s="52"/>
    </row>
    <row r="10040" ht="12.75">
      <c r="H10040" s="52"/>
    </row>
    <row r="10041" ht="12.75">
      <c r="H10041" s="52"/>
    </row>
    <row r="10042" ht="12.75">
      <c r="H10042" s="52"/>
    </row>
    <row r="10043" ht="12.75">
      <c r="H10043" s="52"/>
    </row>
    <row r="10044" ht="12.75">
      <c r="H10044" s="52"/>
    </row>
    <row r="10045" ht="12.75">
      <c r="H10045" s="52"/>
    </row>
    <row r="10046" ht="12.75">
      <c r="H10046" s="52"/>
    </row>
    <row r="10047" ht="12.75">
      <c r="H10047" s="52"/>
    </row>
    <row r="10048" ht="12.75">
      <c r="H10048" s="52"/>
    </row>
    <row r="10049" ht="12.75">
      <c r="H10049" s="52"/>
    </row>
    <row r="10050" ht="12.75">
      <c r="H10050" s="52"/>
    </row>
    <row r="10051" ht="12.75">
      <c r="H10051" s="52"/>
    </row>
    <row r="10052" ht="12.75">
      <c r="H10052" s="52"/>
    </row>
    <row r="10053" ht="12.75">
      <c r="H10053" s="52"/>
    </row>
    <row r="10054" ht="12.75">
      <c r="H10054" s="52"/>
    </row>
    <row r="10055" ht="12.75">
      <c r="H10055" s="52"/>
    </row>
    <row r="10056" ht="12.75">
      <c r="H10056" s="52"/>
    </row>
    <row r="10057" ht="12.75">
      <c r="H10057" s="52"/>
    </row>
    <row r="10058" ht="12.75">
      <c r="H10058" s="52"/>
    </row>
    <row r="10059" ht="12.75">
      <c r="H10059" s="52"/>
    </row>
    <row r="10060" ht="12.75">
      <c r="H10060" s="52"/>
    </row>
    <row r="10061" ht="12.75">
      <c r="H10061" s="52"/>
    </row>
    <row r="10062" ht="12.75">
      <c r="H10062" s="52"/>
    </row>
    <row r="10063" ht="12.75">
      <c r="H10063" s="52"/>
    </row>
    <row r="10064" ht="12.75">
      <c r="H10064" s="52"/>
    </row>
    <row r="10065" ht="12.75">
      <c r="H10065" s="52"/>
    </row>
    <row r="10066" ht="12.75">
      <c r="H10066" s="52"/>
    </row>
    <row r="10067" ht="12.75">
      <c r="H10067" s="52"/>
    </row>
    <row r="10068" ht="12.75">
      <c r="H10068" s="52"/>
    </row>
    <row r="10069" ht="12.75">
      <c r="H10069" s="52"/>
    </row>
    <row r="10070" ht="12.75">
      <c r="H10070" s="52"/>
    </row>
    <row r="10071" ht="12.75">
      <c r="H10071" s="52"/>
    </row>
    <row r="10072" ht="12.75">
      <c r="H10072" s="52"/>
    </row>
    <row r="10073" ht="12.75">
      <c r="H10073" s="52"/>
    </row>
    <row r="10074" ht="12.75">
      <c r="H10074" s="52"/>
    </row>
    <row r="10075" ht="12.75">
      <c r="H10075" s="52"/>
    </row>
    <row r="10076" ht="12.75">
      <c r="H10076" s="52"/>
    </row>
    <row r="10077" ht="12.75">
      <c r="H10077" s="52"/>
    </row>
    <row r="10078" ht="12.75">
      <c r="H10078" s="52"/>
    </row>
    <row r="10079" ht="12.75">
      <c r="H10079" s="52"/>
    </row>
    <row r="10080" ht="12.75">
      <c r="H10080" s="52"/>
    </row>
    <row r="10081" ht="12.75">
      <c r="H10081" s="52"/>
    </row>
    <row r="10082" ht="12.75">
      <c r="H10082" s="52"/>
    </row>
    <row r="10083" ht="12.75">
      <c r="H10083" s="52"/>
    </row>
    <row r="10084" ht="12.75">
      <c r="H10084" s="52"/>
    </row>
    <row r="10085" ht="12.75">
      <c r="H10085" s="52"/>
    </row>
    <row r="10086" ht="12.75">
      <c r="H10086" s="52"/>
    </row>
    <row r="10087" ht="12.75">
      <c r="H10087" s="52"/>
    </row>
    <row r="10088" ht="12.75">
      <c r="H10088" s="52"/>
    </row>
    <row r="10089" ht="12.75">
      <c r="H10089" s="52"/>
    </row>
    <row r="10090" ht="12.75">
      <c r="H10090" s="52"/>
    </row>
    <row r="10091" ht="12.75">
      <c r="H10091" s="52"/>
    </row>
    <row r="10092" ht="12.75">
      <c r="H10092" s="52"/>
    </row>
    <row r="10093" ht="12.75">
      <c r="H10093" s="52"/>
    </row>
    <row r="10094" ht="12.75">
      <c r="H10094" s="52"/>
    </row>
    <row r="10095" ht="12.75">
      <c r="H10095" s="52"/>
    </row>
    <row r="10096" ht="12.75">
      <c r="H10096" s="52"/>
    </row>
    <row r="10097" ht="12.75">
      <c r="H10097" s="52"/>
    </row>
    <row r="10098" ht="12.75">
      <c r="H10098" s="52"/>
    </row>
    <row r="10099" ht="12.75">
      <c r="H10099" s="52"/>
    </row>
    <row r="10100" ht="12.75">
      <c r="H10100" s="52"/>
    </row>
    <row r="10101" ht="12.75">
      <c r="H10101" s="52"/>
    </row>
    <row r="10102" ht="12.75">
      <c r="H10102" s="52"/>
    </row>
    <row r="10103" ht="12.75">
      <c r="H10103" s="52"/>
    </row>
    <row r="10104" ht="12.75">
      <c r="H10104" s="52"/>
    </row>
    <row r="10105" ht="12.75">
      <c r="H10105" s="52"/>
    </row>
    <row r="10106" ht="12.75">
      <c r="H10106" s="52"/>
    </row>
    <row r="10107" ht="12.75">
      <c r="H10107" s="52"/>
    </row>
    <row r="10108" ht="12.75">
      <c r="H10108" s="52"/>
    </row>
    <row r="10109" ht="12.75">
      <c r="H10109" s="52"/>
    </row>
    <row r="10110" ht="12.75">
      <c r="H10110" s="52"/>
    </row>
    <row r="10111" ht="12.75">
      <c r="H10111" s="52"/>
    </row>
    <row r="10112" ht="12.75">
      <c r="H10112" s="52"/>
    </row>
    <row r="10113" ht="12.75">
      <c r="H10113" s="52"/>
    </row>
    <row r="10114" ht="12.75">
      <c r="H10114" s="52"/>
    </row>
    <row r="10115" ht="12.75">
      <c r="H10115" s="52"/>
    </row>
    <row r="10116" ht="12.75">
      <c r="H10116" s="52"/>
    </row>
    <row r="10117" ht="12.75">
      <c r="H10117" s="52"/>
    </row>
    <row r="10118" ht="12.75">
      <c r="H10118" s="52"/>
    </row>
    <row r="10119" ht="12.75">
      <c r="H10119" s="52"/>
    </row>
    <row r="10120" ht="12.75">
      <c r="H10120" s="52"/>
    </row>
    <row r="10121" ht="12.75">
      <c r="H10121" s="52"/>
    </row>
    <row r="10122" ht="12.75">
      <c r="H10122" s="52"/>
    </row>
    <row r="10123" ht="12.75">
      <c r="H10123" s="52"/>
    </row>
    <row r="10124" ht="12.75">
      <c r="H10124" s="52"/>
    </row>
    <row r="10125" ht="12.75">
      <c r="H10125" s="52"/>
    </row>
    <row r="10126" ht="12.75">
      <c r="H10126" s="52"/>
    </row>
    <row r="10127" ht="12.75">
      <c r="H10127" s="52"/>
    </row>
    <row r="10128" ht="12.75">
      <c r="H10128" s="52"/>
    </row>
    <row r="10129" ht="12.75">
      <c r="H10129" s="52"/>
    </row>
    <row r="10130" ht="12.75">
      <c r="H10130" s="52"/>
    </row>
    <row r="10131" ht="12.75">
      <c r="H10131" s="52"/>
    </row>
    <row r="10132" ht="12.75">
      <c r="H10132" s="52"/>
    </row>
    <row r="10133" ht="12.75">
      <c r="H10133" s="52"/>
    </row>
    <row r="10134" ht="12.75">
      <c r="H10134" s="52"/>
    </row>
    <row r="10135" ht="12.75">
      <c r="H10135" s="52"/>
    </row>
    <row r="10136" ht="12.75">
      <c r="H10136" s="52"/>
    </row>
    <row r="10137" ht="12.75">
      <c r="H10137" s="52"/>
    </row>
    <row r="10138" ht="12.75">
      <c r="H10138" s="52"/>
    </row>
    <row r="10139" ht="12.75">
      <c r="H10139" s="52"/>
    </row>
    <row r="10140" ht="12.75">
      <c r="H10140" s="52"/>
    </row>
    <row r="10141" ht="12.75">
      <c r="H10141" s="52"/>
    </row>
    <row r="10142" ht="12.75">
      <c r="H10142" s="52"/>
    </row>
    <row r="10143" ht="12.75">
      <c r="H10143" s="52"/>
    </row>
    <row r="10144" ht="12.75">
      <c r="H10144" s="52"/>
    </row>
    <row r="10145" ht="12.75">
      <c r="H10145" s="52"/>
    </row>
    <row r="10146" ht="12.75">
      <c r="H10146" s="52"/>
    </row>
    <row r="10147" ht="12.75">
      <c r="H10147" s="52"/>
    </row>
    <row r="10148" ht="12.75">
      <c r="H10148" s="52"/>
    </row>
    <row r="10149" ht="12.75">
      <c r="H10149" s="52"/>
    </row>
    <row r="10150" ht="12.75">
      <c r="H10150" s="52"/>
    </row>
    <row r="10151" ht="12.75">
      <c r="H10151" s="52"/>
    </row>
    <row r="10152" ht="12.75">
      <c r="H10152" s="52"/>
    </row>
    <row r="10153" ht="12.75">
      <c r="H10153" s="52"/>
    </row>
    <row r="10154" ht="12.75">
      <c r="H10154" s="52"/>
    </row>
    <row r="10155" ht="12.75">
      <c r="H10155" s="52"/>
    </row>
    <row r="10156" ht="12.75">
      <c r="H10156" s="52"/>
    </row>
    <row r="10157" ht="12.75">
      <c r="H10157" s="52"/>
    </row>
    <row r="10158" ht="12.75">
      <c r="H10158" s="52"/>
    </row>
    <row r="10159" ht="12.75">
      <c r="H10159" s="52"/>
    </row>
    <row r="10160" ht="12.75">
      <c r="H10160" s="52"/>
    </row>
    <row r="10161" ht="12.75">
      <c r="H10161" s="52"/>
    </row>
    <row r="10162" ht="12.75">
      <c r="H10162" s="52"/>
    </row>
    <row r="10163" ht="12.75">
      <c r="H10163" s="52"/>
    </row>
    <row r="10164" ht="12.75">
      <c r="H10164" s="52"/>
    </row>
    <row r="10165" ht="12.75">
      <c r="H10165" s="52"/>
    </row>
    <row r="10166" ht="12.75">
      <c r="H10166" s="52"/>
    </row>
    <row r="10167" ht="12.75">
      <c r="H10167" s="52"/>
    </row>
    <row r="10168" ht="12.75">
      <c r="H10168" s="52"/>
    </row>
    <row r="10169" ht="12.75">
      <c r="H10169" s="52"/>
    </row>
    <row r="10170" ht="12.75">
      <c r="H10170" s="52"/>
    </row>
    <row r="10171" ht="12.75">
      <c r="H10171" s="52"/>
    </row>
    <row r="10172" ht="12.75">
      <c r="H10172" s="52"/>
    </row>
    <row r="10173" ht="12.75">
      <c r="H10173" s="52"/>
    </row>
    <row r="10174" ht="12.75">
      <c r="H10174" s="52"/>
    </row>
    <row r="10175" ht="12.75">
      <c r="H10175" s="52"/>
    </row>
    <row r="10176" ht="12.75">
      <c r="H10176" s="52"/>
    </row>
    <row r="10177" ht="12.75">
      <c r="H10177" s="52"/>
    </row>
    <row r="10178" ht="12.75">
      <c r="H10178" s="52"/>
    </row>
    <row r="10179" ht="12.75">
      <c r="H10179" s="52"/>
    </row>
    <row r="10180" ht="12.75">
      <c r="H10180" s="52"/>
    </row>
    <row r="10181" ht="12.75">
      <c r="H10181" s="52"/>
    </row>
    <row r="10182" ht="12.75">
      <c r="H10182" s="52"/>
    </row>
    <row r="10183" ht="12.75">
      <c r="H10183" s="52"/>
    </row>
    <row r="10184" ht="12.75">
      <c r="H10184" s="52"/>
    </row>
    <row r="10185" ht="12.75">
      <c r="H10185" s="52"/>
    </row>
    <row r="10186" ht="12.75">
      <c r="H10186" s="52"/>
    </row>
    <row r="10187" ht="12.75">
      <c r="H10187" s="52"/>
    </row>
    <row r="10188" ht="12.75">
      <c r="H10188" s="52"/>
    </row>
    <row r="10189" ht="12.75">
      <c r="H10189" s="52"/>
    </row>
    <row r="10190" ht="12.75">
      <c r="H10190" s="52"/>
    </row>
    <row r="10191" ht="12.75">
      <c r="H10191" s="52"/>
    </row>
    <row r="10192" ht="12.75">
      <c r="H10192" s="52"/>
    </row>
    <row r="10193" ht="12.75">
      <c r="H10193" s="52"/>
    </row>
    <row r="10194" ht="12.75">
      <c r="H10194" s="52"/>
    </row>
    <row r="10195" ht="12.75">
      <c r="H10195" s="52"/>
    </row>
    <row r="10196" ht="12.75">
      <c r="H10196" s="52"/>
    </row>
    <row r="10197" ht="12.75">
      <c r="H10197" s="52"/>
    </row>
    <row r="10198" ht="12.75">
      <c r="H10198" s="52"/>
    </row>
    <row r="10199" ht="12.75">
      <c r="H10199" s="52"/>
    </row>
    <row r="10200" ht="12.75">
      <c r="H10200" s="52"/>
    </row>
    <row r="10201" ht="12.75">
      <c r="H10201" s="52"/>
    </row>
    <row r="10202" ht="12.75">
      <c r="H10202" s="52"/>
    </row>
    <row r="10203" ht="12.75">
      <c r="H10203" s="52"/>
    </row>
    <row r="10204" ht="12.75">
      <c r="H10204" s="52"/>
    </row>
    <row r="10205" ht="12.75">
      <c r="H10205" s="52"/>
    </row>
    <row r="10206" ht="12.75">
      <c r="H10206" s="52"/>
    </row>
    <row r="10207" ht="12.75">
      <c r="H10207" s="52"/>
    </row>
    <row r="10208" ht="12.75">
      <c r="H10208" s="52"/>
    </row>
    <row r="10209" ht="12.75">
      <c r="H10209" s="52"/>
    </row>
    <row r="10210" ht="12.75">
      <c r="H10210" s="52"/>
    </row>
    <row r="10211" ht="12.75">
      <c r="H10211" s="52"/>
    </row>
    <row r="10212" ht="12.75">
      <c r="H10212" s="52"/>
    </row>
    <row r="10213" ht="12.75">
      <c r="H10213" s="52"/>
    </row>
    <row r="10214" ht="12.75">
      <c r="H10214" s="52"/>
    </row>
    <row r="10215" ht="12.75">
      <c r="H10215" s="52"/>
    </row>
    <row r="10216" ht="12.75">
      <c r="H10216" s="52"/>
    </row>
    <row r="10217" ht="12.75">
      <c r="H10217" s="52"/>
    </row>
    <row r="10218" ht="12.75">
      <c r="H10218" s="52"/>
    </row>
    <row r="10219" ht="12.75">
      <c r="H10219" s="52"/>
    </row>
    <row r="10220" ht="12.75">
      <c r="H10220" s="52"/>
    </row>
    <row r="10221" ht="12.75">
      <c r="H10221" s="52"/>
    </row>
    <row r="10222" ht="12.75">
      <c r="H10222" s="52"/>
    </row>
    <row r="10223" ht="12.75">
      <c r="H10223" s="52"/>
    </row>
    <row r="10224" ht="12.75">
      <c r="H10224" s="52"/>
    </row>
    <row r="10225" ht="12.75">
      <c r="H10225" s="52"/>
    </row>
    <row r="10226" ht="12.75">
      <c r="H10226" s="52"/>
    </row>
    <row r="10227" ht="12.75">
      <c r="H10227" s="52"/>
    </row>
    <row r="10228" ht="12.75">
      <c r="H10228" s="52"/>
    </row>
    <row r="10229" ht="12.75">
      <c r="H10229" s="52"/>
    </row>
    <row r="10230" ht="12.75">
      <c r="H10230" s="52"/>
    </row>
    <row r="10231" ht="12.75">
      <c r="H10231" s="52"/>
    </row>
    <row r="10232" ht="12.75">
      <c r="H10232" s="52"/>
    </row>
    <row r="10233" ht="12.75">
      <c r="H10233" s="52"/>
    </row>
    <row r="10234" ht="12.75">
      <c r="H10234" s="52"/>
    </row>
    <row r="10235" ht="12.75">
      <c r="H10235" s="52"/>
    </row>
    <row r="10236" ht="12.75">
      <c r="H10236" s="52"/>
    </row>
    <row r="10237" ht="12.75">
      <c r="H10237" s="52"/>
    </row>
    <row r="10238" ht="12.75">
      <c r="H10238" s="52"/>
    </row>
    <row r="10239" ht="12.75">
      <c r="H10239" s="52"/>
    </row>
    <row r="10240" ht="12.75">
      <c r="H10240" s="52"/>
    </row>
    <row r="10241" ht="12.75">
      <c r="H10241" s="52"/>
    </row>
    <row r="10242" ht="12.75">
      <c r="H10242" s="52"/>
    </row>
    <row r="10243" ht="12.75">
      <c r="H10243" s="52"/>
    </row>
    <row r="10244" ht="12.75">
      <c r="H10244" s="52"/>
    </row>
    <row r="10245" ht="12.75">
      <c r="H10245" s="52"/>
    </row>
    <row r="10246" ht="12.75">
      <c r="H10246" s="52"/>
    </row>
    <row r="10247" ht="12.75">
      <c r="H10247" s="52"/>
    </row>
    <row r="10248" ht="12.75">
      <c r="H10248" s="52"/>
    </row>
    <row r="10249" ht="12.75">
      <c r="H10249" s="52"/>
    </row>
    <row r="10250" ht="12.75">
      <c r="H10250" s="52"/>
    </row>
    <row r="10251" ht="12.75">
      <c r="H10251" s="52"/>
    </row>
    <row r="10252" ht="12.75">
      <c r="H10252" s="52"/>
    </row>
    <row r="10253" ht="12.75">
      <c r="H10253" s="52"/>
    </row>
    <row r="10254" ht="12.75">
      <c r="H10254" s="52"/>
    </row>
    <row r="10255" ht="12.75">
      <c r="H10255" s="52"/>
    </row>
    <row r="10256" ht="12.75">
      <c r="H10256" s="52"/>
    </row>
    <row r="10257" ht="12.75">
      <c r="H10257" s="52"/>
    </row>
    <row r="10258" ht="12.75">
      <c r="H10258" s="52"/>
    </row>
    <row r="10259" ht="12.75">
      <c r="H10259" s="52"/>
    </row>
    <row r="10260" ht="12.75">
      <c r="H10260" s="52"/>
    </row>
    <row r="10261" ht="12.75">
      <c r="H10261" s="52"/>
    </row>
    <row r="10262" ht="12.75">
      <c r="H10262" s="52"/>
    </row>
    <row r="10263" ht="12.75">
      <c r="H10263" s="52"/>
    </row>
    <row r="10264" ht="12.75">
      <c r="H10264" s="52"/>
    </row>
    <row r="10265" ht="12.75">
      <c r="H10265" s="52"/>
    </row>
    <row r="10266" ht="12.75">
      <c r="H10266" s="52"/>
    </row>
    <row r="10267" ht="12.75">
      <c r="H10267" s="52"/>
    </row>
    <row r="10268" ht="12.75">
      <c r="H10268" s="52"/>
    </row>
    <row r="10269" ht="12.75">
      <c r="H10269" s="52"/>
    </row>
    <row r="10270" ht="12.75">
      <c r="H10270" s="52"/>
    </row>
    <row r="10271" ht="12.75">
      <c r="H10271" s="52"/>
    </row>
    <row r="10272" ht="12.75">
      <c r="H10272" s="52"/>
    </row>
    <row r="10273" ht="12.75">
      <c r="H10273" s="52"/>
    </row>
    <row r="10274" ht="12.75">
      <c r="H10274" s="52"/>
    </row>
    <row r="10275" ht="12.75">
      <c r="H10275" s="52"/>
    </row>
    <row r="10276" ht="12.75">
      <c r="H10276" s="52"/>
    </row>
    <row r="10277" ht="12.75">
      <c r="H10277" s="52"/>
    </row>
    <row r="10278" ht="12.75">
      <c r="H10278" s="52"/>
    </row>
    <row r="10279" ht="12.75">
      <c r="H10279" s="52"/>
    </row>
    <row r="10280" ht="12.75">
      <c r="H10280" s="52"/>
    </row>
    <row r="10281" ht="12.75">
      <c r="H10281" s="52"/>
    </row>
    <row r="10282" ht="12.75">
      <c r="H10282" s="52"/>
    </row>
    <row r="10283" ht="12.75">
      <c r="H10283" s="52"/>
    </row>
    <row r="10284" ht="12.75">
      <c r="H10284" s="52"/>
    </row>
    <row r="10285" ht="12.75">
      <c r="H10285" s="52"/>
    </row>
    <row r="10286" ht="12.75">
      <c r="H10286" s="52"/>
    </row>
    <row r="10287" ht="12.75">
      <c r="H10287" s="52"/>
    </row>
    <row r="10288" ht="12.75">
      <c r="H10288" s="52"/>
    </row>
    <row r="10289" ht="12.75">
      <c r="H10289" s="52"/>
    </row>
    <row r="10290" ht="12.75">
      <c r="H10290" s="52"/>
    </row>
    <row r="10291" ht="12.75">
      <c r="H10291" s="52"/>
    </row>
    <row r="10292" ht="12.75">
      <c r="H10292" s="52"/>
    </row>
    <row r="10293" ht="12.75">
      <c r="H10293" s="52"/>
    </row>
    <row r="10294" ht="12.75">
      <c r="H10294" s="52"/>
    </row>
    <row r="10295" ht="12.75">
      <c r="H10295" s="52"/>
    </row>
    <row r="10296" ht="12.75">
      <c r="H10296" s="52"/>
    </row>
    <row r="10297" ht="12.75">
      <c r="H10297" s="52"/>
    </row>
    <row r="10298" ht="12.75">
      <c r="H10298" s="52"/>
    </row>
    <row r="10299" ht="12.75">
      <c r="H10299" s="52"/>
    </row>
    <row r="10300" ht="12.75">
      <c r="H10300" s="52"/>
    </row>
    <row r="10301" ht="12.75">
      <c r="H10301" s="52"/>
    </row>
    <row r="10302" ht="12.75">
      <c r="H10302" s="52"/>
    </row>
    <row r="10303" ht="12.75">
      <c r="H10303" s="52"/>
    </row>
    <row r="10304" ht="12.75">
      <c r="H10304" s="52"/>
    </row>
    <row r="10305" ht="12.75">
      <c r="H10305" s="52"/>
    </row>
    <row r="10306" ht="12.75">
      <c r="H10306" s="52"/>
    </row>
    <row r="10307" ht="12.75">
      <c r="H10307" s="52"/>
    </row>
    <row r="10308" ht="12.75">
      <c r="H10308" s="52"/>
    </row>
    <row r="10309" ht="12.75">
      <c r="H10309" s="52"/>
    </row>
    <row r="10310" ht="12.75">
      <c r="H10310" s="52"/>
    </row>
    <row r="10311" ht="12.75">
      <c r="H10311" s="52"/>
    </row>
    <row r="10312" ht="12.75">
      <c r="H10312" s="52"/>
    </row>
    <row r="10313" ht="12.75">
      <c r="H10313" s="52"/>
    </row>
    <row r="10314" ht="12.75">
      <c r="H10314" s="52"/>
    </row>
    <row r="10315" ht="12.75">
      <c r="H10315" s="52"/>
    </row>
    <row r="10316" ht="12.75">
      <c r="H10316" s="52"/>
    </row>
    <row r="10317" ht="12.75">
      <c r="H10317" s="52"/>
    </row>
    <row r="10318" ht="12.75">
      <c r="H10318" s="52"/>
    </row>
    <row r="10319" ht="12.75">
      <c r="H10319" s="52"/>
    </row>
    <row r="10320" ht="12.75">
      <c r="H10320" s="52"/>
    </row>
    <row r="10321" ht="12.75">
      <c r="H10321" s="52"/>
    </row>
    <row r="10322" ht="12.75">
      <c r="H10322" s="52"/>
    </row>
    <row r="10323" ht="12.75">
      <c r="H10323" s="52"/>
    </row>
    <row r="10324" ht="12.75">
      <c r="H10324" s="52"/>
    </row>
    <row r="10325" ht="12.75">
      <c r="H10325" s="52"/>
    </row>
    <row r="10326" ht="12.75">
      <c r="H10326" s="52"/>
    </row>
    <row r="10327" ht="12.75">
      <c r="H10327" s="52"/>
    </row>
    <row r="10328" ht="12.75">
      <c r="H10328" s="52"/>
    </row>
    <row r="10329" ht="12.75">
      <c r="H10329" s="52"/>
    </row>
    <row r="10330" ht="12.75">
      <c r="H10330" s="52"/>
    </row>
    <row r="10331" ht="12.75">
      <c r="H10331" s="52"/>
    </row>
    <row r="10332" ht="12.75">
      <c r="H10332" s="52"/>
    </row>
    <row r="10333" ht="12.75">
      <c r="H10333" s="52"/>
    </row>
    <row r="10334" ht="12.75">
      <c r="H10334" s="52"/>
    </row>
    <row r="10335" ht="12.75">
      <c r="H10335" s="52"/>
    </row>
    <row r="10336" ht="12.75">
      <c r="H10336" s="52"/>
    </row>
    <row r="10337" ht="12.75">
      <c r="H10337" s="52"/>
    </row>
    <row r="10338" ht="12.75">
      <c r="H10338" s="52"/>
    </row>
    <row r="10339" ht="12.75">
      <c r="H10339" s="52"/>
    </row>
    <row r="10340" ht="12.75">
      <c r="H10340" s="52"/>
    </row>
    <row r="10341" ht="12.75">
      <c r="H10341" s="52"/>
    </row>
    <row r="10342" ht="12.75">
      <c r="H10342" s="52"/>
    </row>
    <row r="10343" ht="12.75">
      <c r="H10343" s="52"/>
    </row>
    <row r="10344" ht="12.75">
      <c r="H10344" s="52"/>
    </row>
    <row r="10345" ht="12.75">
      <c r="H10345" s="52"/>
    </row>
    <row r="10346" ht="12.75">
      <c r="H10346" s="52"/>
    </row>
    <row r="10347" ht="12.75">
      <c r="H10347" s="52"/>
    </row>
    <row r="10348" ht="12.75">
      <c r="H10348" s="52"/>
    </row>
    <row r="10349" ht="12.75">
      <c r="H10349" s="52"/>
    </row>
    <row r="10350" ht="12.75">
      <c r="H10350" s="52"/>
    </row>
    <row r="10351" ht="12.75">
      <c r="H10351" s="52"/>
    </row>
    <row r="10352" ht="12.75">
      <c r="H10352" s="52"/>
    </row>
    <row r="10353" ht="12.75">
      <c r="H10353" s="52"/>
    </row>
    <row r="10354" ht="12.75">
      <c r="H10354" s="52"/>
    </row>
    <row r="10355" ht="12.75">
      <c r="H10355" s="52"/>
    </row>
    <row r="10356" ht="12.75">
      <c r="H10356" s="52"/>
    </row>
    <row r="10357" ht="12.75">
      <c r="H10357" s="52"/>
    </row>
    <row r="10358" ht="12.75">
      <c r="H10358" s="52"/>
    </row>
    <row r="10359" ht="12.75">
      <c r="H10359" s="52"/>
    </row>
    <row r="10360" ht="12.75">
      <c r="H10360" s="52"/>
    </row>
    <row r="10361" ht="12.75">
      <c r="H10361" s="52"/>
    </row>
    <row r="10362" ht="12.75">
      <c r="H10362" s="52"/>
    </row>
    <row r="10363" ht="12.75">
      <c r="H10363" s="52"/>
    </row>
    <row r="10364" ht="12.75">
      <c r="H10364" s="52"/>
    </row>
    <row r="10365" ht="12.75">
      <c r="H10365" s="52"/>
    </row>
    <row r="10366" ht="12.75">
      <c r="H10366" s="52"/>
    </row>
    <row r="10367" ht="12.75">
      <c r="H10367" s="52"/>
    </row>
    <row r="10368" ht="12.75">
      <c r="H10368" s="52"/>
    </row>
    <row r="10369" ht="12.75">
      <c r="H10369" s="52"/>
    </row>
    <row r="10370" ht="12.75">
      <c r="H10370" s="52"/>
    </row>
    <row r="10371" ht="12.75">
      <c r="H10371" s="52"/>
    </row>
    <row r="10372" ht="12.75">
      <c r="H10372" s="52"/>
    </row>
    <row r="10373" ht="12.75">
      <c r="H10373" s="52"/>
    </row>
    <row r="10374" ht="12.75">
      <c r="H10374" s="52"/>
    </row>
    <row r="10375" ht="12.75">
      <c r="H10375" s="52"/>
    </row>
    <row r="10376" ht="12.75">
      <c r="H10376" s="52"/>
    </row>
    <row r="10377" ht="12.75">
      <c r="H10377" s="52"/>
    </row>
    <row r="10378" ht="12.75">
      <c r="H10378" s="52"/>
    </row>
    <row r="10379" ht="12.75">
      <c r="H10379" s="52"/>
    </row>
    <row r="10380" ht="12.75">
      <c r="H10380" s="52"/>
    </row>
    <row r="10381" ht="12.75">
      <c r="H10381" s="52"/>
    </row>
    <row r="10382" ht="12.75">
      <c r="H10382" s="52"/>
    </row>
    <row r="10383" ht="12.75">
      <c r="H10383" s="52"/>
    </row>
    <row r="10384" ht="12.75">
      <c r="H10384" s="52"/>
    </row>
    <row r="10385" ht="12.75">
      <c r="H10385" s="52"/>
    </row>
    <row r="10386" ht="12.75">
      <c r="H10386" s="52"/>
    </row>
    <row r="10387" ht="12.75">
      <c r="H10387" s="52"/>
    </row>
    <row r="10388" ht="12.75">
      <c r="H10388" s="52"/>
    </row>
    <row r="10389" ht="12.75">
      <c r="H10389" s="52"/>
    </row>
    <row r="10390" ht="12.75">
      <c r="H10390" s="52"/>
    </row>
    <row r="10391" ht="12.75">
      <c r="H10391" s="52"/>
    </row>
    <row r="10392" ht="12.75">
      <c r="H10392" s="52"/>
    </row>
    <row r="10393" ht="12.75">
      <c r="H10393" s="52"/>
    </row>
    <row r="10394" ht="12.75">
      <c r="H10394" s="52"/>
    </row>
    <row r="10395" ht="12.75">
      <c r="H10395" s="52"/>
    </row>
    <row r="10396" ht="12.75">
      <c r="H10396" s="52"/>
    </row>
    <row r="10397" ht="12.75">
      <c r="H10397" s="52"/>
    </row>
    <row r="10398" ht="12.75">
      <c r="H10398" s="52"/>
    </row>
    <row r="10399" ht="12.75">
      <c r="H10399" s="52"/>
    </row>
    <row r="10400" ht="12.75">
      <c r="H10400" s="52"/>
    </row>
    <row r="10401" ht="12.75">
      <c r="H10401" s="52"/>
    </row>
    <row r="10402" ht="12.75">
      <c r="H10402" s="52"/>
    </row>
    <row r="10403" ht="12.75">
      <c r="H10403" s="52"/>
    </row>
    <row r="10404" ht="12.75">
      <c r="H10404" s="52"/>
    </row>
    <row r="10405" ht="12.75">
      <c r="H10405" s="52"/>
    </row>
    <row r="10406" ht="12.75">
      <c r="H10406" s="52"/>
    </row>
    <row r="10407" ht="12.75">
      <c r="H10407" s="52"/>
    </row>
    <row r="10408" ht="12.75">
      <c r="H10408" s="52"/>
    </row>
    <row r="10409" ht="12.75">
      <c r="H10409" s="52"/>
    </row>
    <row r="10410" ht="12.75">
      <c r="H10410" s="52"/>
    </row>
    <row r="10411" ht="12.75">
      <c r="H10411" s="52"/>
    </row>
    <row r="10412" ht="12.75">
      <c r="H10412" s="52"/>
    </row>
    <row r="10413" ht="12.75">
      <c r="H10413" s="52"/>
    </row>
    <row r="10414" ht="12.75">
      <c r="H10414" s="52"/>
    </row>
    <row r="10415" ht="12.75">
      <c r="H10415" s="52"/>
    </row>
    <row r="10416" ht="12.75">
      <c r="H10416" s="52"/>
    </row>
    <row r="10417" ht="12.75">
      <c r="H10417" s="52"/>
    </row>
    <row r="10418" ht="12.75">
      <c r="H10418" s="52"/>
    </row>
    <row r="10419" ht="12.75">
      <c r="H10419" s="52"/>
    </row>
    <row r="10420" ht="12.75">
      <c r="H10420" s="52"/>
    </row>
    <row r="10421" ht="12.75">
      <c r="H10421" s="52"/>
    </row>
    <row r="10422" ht="12.75">
      <c r="H10422" s="52"/>
    </row>
    <row r="10423" ht="12.75">
      <c r="H10423" s="52"/>
    </row>
    <row r="10424" ht="12.75">
      <c r="H10424" s="52"/>
    </row>
    <row r="10425" ht="12.75">
      <c r="H10425" s="52"/>
    </row>
    <row r="10426" ht="12.75">
      <c r="H10426" s="52"/>
    </row>
    <row r="10427" ht="12.75">
      <c r="H10427" s="52"/>
    </row>
    <row r="10428" ht="12.75">
      <c r="H10428" s="52"/>
    </row>
    <row r="10429" ht="12.75">
      <c r="H10429" s="52"/>
    </row>
    <row r="10430" ht="12.75">
      <c r="H10430" s="52"/>
    </row>
    <row r="10431" ht="12.75">
      <c r="H10431" s="52"/>
    </row>
    <row r="10432" ht="12.75">
      <c r="H10432" s="52"/>
    </row>
    <row r="10433" ht="12.75">
      <c r="H10433" s="52"/>
    </row>
    <row r="10434" ht="12.75">
      <c r="H10434" s="52"/>
    </row>
    <row r="10435" ht="12.75">
      <c r="H10435" s="52"/>
    </row>
    <row r="10436" ht="12.75">
      <c r="H10436" s="52"/>
    </row>
    <row r="10437" ht="12.75">
      <c r="H10437" s="52"/>
    </row>
    <row r="10438" ht="12.75">
      <c r="H10438" s="52"/>
    </row>
    <row r="10439" ht="12.75">
      <c r="H10439" s="52"/>
    </row>
    <row r="10440" ht="12.75">
      <c r="H10440" s="52"/>
    </row>
    <row r="10441" ht="12.75">
      <c r="H10441" s="52"/>
    </row>
    <row r="10442" ht="12.75">
      <c r="H10442" s="52"/>
    </row>
    <row r="10443" ht="12.75">
      <c r="H10443" s="52"/>
    </row>
    <row r="10444" ht="12.75">
      <c r="H10444" s="52"/>
    </row>
    <row r="10445" ht="12.75">
      <c r="H10445" s="52"/>
    </row>
    <row r="10446" ht="12.75">
      <c r="H10446" s="52"/>
    </row>
    <row r="10447" ht="12.75">
      <c r="H10447" s="52"/>
    </row>
    <row r="10448" ht="12.75">
      <c r="H10448" s="52"/>
    </row>
    <row r="10449" ht="12.75">
      <c r="H10449" s="52"/>
    </row>
    <row r="10450" ht="12.75">
      <c r="H10450" s="52"/>
    </row>
    <row r="10451" ht="12.75">
      <c r="H10451" s="52"/>
    </row>
    <row r="10452" ht="12.75">
      <c r="H10452" s="52"/>
    </row>
    <row r="10453" ht="12.75">
      <c r="H10453" s="52"/>
    </row>
    <row r="10454" ht="12.75">
      <c r="H10454" s="52"/>
    </row>
    <row r="10455" ht="12.75">
      <c r="H10455" s="52"/>
    </row>
    <row r="10456" ht="12.75">
      <c r="H10456" s="52"/>
    </row>
    <row r="10457" ht="12.75">
      <c r="H10457" s="52"/>
    </row>
    <row r="10458" ht="12.75">
      <c r="H10458" s="52"/>
    </row>
    <row r="10459" ht="12.75">
      <c r="H10459" s="52"/>
    </row>
    <row r="10460" ht="12.75">
      <c r="H10460" s="52"/>
    </row>
    <row r="10461" ht="12.75">
      <c r="H10461" s="52"/>
    </row>
    <row r="10462" ht="12.75">
      <c r="H10462" s="52"/>
    </row>
    <row r="10463" ht="12.75">
      <c r="H10463" s="52"/>
    </row>
    <row r="10464" ht="12.75">
      <c r="H10464" s="52"/>
    </row>
    <row r="10465" ht="12.75">
      <c r="H10465" s="52"/>
    </row>
    <row r="10466" ht="12.75">
      <c r="H10466" s="52"/>
    </row>
    <row r="10467" ht="12.75">
      <c r="H10467" s="52"/>
    </row>
    <row r="10468" ht="12.75">
      <c r="H10468" s="52"/>
    </row>
    <row r="10469" ht="12.75">
      <c r="H10469" s="52"/>
    </row>
    <row r="10470" ht="12.75">
      <c r="H10470" s="52"/>
    </row>
    <row r="10471" ht="12.75">
      <c r="H10471" s="52"/>
    </row>
    <row r="10472" ht="12.75">
      <c r="H10472" s="52"/>
    </row>
    <row r="10473" ht="12.75">
      <c r="H10473" s="52"/>
    </row>
    <row r="10474" ht="12.75">
      <c r="H10474" s="52"/>
    </row>
    <row r="10475" ht="12.75">
      <c r="H10475" s="52"/>
    </row>
    <row r="10476" ht="12.75">
      <c r="H10476" s="52"/>
    </row>
    <row r="10477" ht="12.75">
      <c r="H10477" s="52"/>
    </row>
    <row r="10478" ht="12.75">
      <c r="H10478" s="52"/>
    </row>
    <row r="10479" ht="12.75">
      <c r="H10479" s="52"/>
    </row>
    <row r="10480" ht="12.75">
      <c r="H10480" s="52"/>
    </row>
    <row r="10481" ht="12.75">
      <c r="H10481" s="52"/>
    </row>
    <row r="10482" ht="12.75">
      <c r="H10482" s="52"/>
    </row>
    <row r="10483" ht="12.75">
      <c r="H10483" s="52"/>
    </row>
    <row r="10484" ht="12.75">
      <c r="H10484" s="52"/>
    </row>
    <row r="10485" ht="12.75">
      <c r="H10485" s="52"/>
    </row>
    <row r="10486" ht="12.75">
      <c r="H10486" s="52"/>
    </row>
    <row r="10487" ht="12.75">
      <c r="H10487" s="52"/>
    </row>
    <row r="10488" ht="12.75">
      <c r="H10488" s="52"/>
    </row>
    <row r="10489" ht="12.75">
      <c r="H10489" s="52"/>
    </row>
    <row r="10490" ht="12.75">
      <c r="H10490" s="52"/>
    </row>
    <row r="10491" ht="12.75">
      <c r="H10491" s="52"/>
    </row>
    <row r="10492" ht="12.75">
      <c r="H10492" s="52"/>
    </row>
    <row r="10493" ht="12.75">
      <c r="H10493" s="52"/>
    </row>
    <row r="10494" ht="12.75">
      <c r="H10494" s="52"/>
    </row>
    <row r="10495" ht="12.75">
      <c r="H10495" s="52"/>
    </row>
    <row r="10496" ht="12.75">
      <c r="H10496" s="52"/>
    </row>
    <row r="10497" ht="12.75">
      <c r="H10497" s="52"/>
    </row>
    <row r="10498" ht="12.75">
      <c r="H10498" s="52"/>
    </row>
    <row r="10499" ht="12.75">
      <c r="H10499" s="52"/>
    </row>
    <row r="10500" ht="12.75">
      <c r="H10500" s="52"/>
    </row>
    <row r="10501" ht="12.75">
      <c r="H10501" s="52"/>
    </row>
    <row r="10502" ht="12.75">
      <c r="H10502" s="52"/>
    </row>
    <row r="10503" ht="12.75">
      <c r="H10503" s="52"/>
    </row>
    <row r="10504" ht="12.75">
      <c r="H10504" s="52"/>
    </row>
    <row r="10505" ht="12.75">
      <c r="H10505" s="52"/>
    </row>
    <row r="10506" ht="12.75">
      <c r="H10506" s="52"/>
    </row>
    <row r="10507" ht="12.75">
      <c r="H10507" s="52"/>
    </row>
    <row r="10508" ht="12.75">
      <c r="H10508" s="52"/>
    </row>
    <row r="10509" ht="12.75">
      <c r="H10509" s="52"/>
    </row>
    <row r="10510" ht="12.75">
      <c r="H10510" s="52"/>
    </row>
    <row r="10511" ht="12.75">
      <c r="H10511" s="52"/>
    </row>
    <row r="10512" ht="12.75">
      <c r="H10512" s="52"/>
    </row>
    <row r="10513" ht="12.75">
      <c r="H10513" s="52"/>
    </row>
    <row r="10514" ht="12.75">
      <c r="H10514" s="52"/>
    </row>
    <row r="10515" ht="12.75">
      <c r="H10515" s="52"/>
    </row>
    <row r="10516" ht="12.75">
      <c r="H10516" s="52"/>
    </row>
    <row r="10517" ht="12.75">
      <c r="H10517" s="52"/>
    </row>
    <row r="10518" ht="12.75">
      <c r="H10518" s="52"/>
    </row>
    <row r="10519" ht="12.75">
      <c r="H10519" s="52"/>
    </row>
    <row r="10520" ht="12.75">
      <c r="H10520" s="52"/>
    </row>
    <row r="10521" ht="12.75">
      <c r="H10521" s="52"/>
    </row>
    <row r="10522" ht="12.75">
      <c r="H10522" s="52"/>
    </row>
    <row r="10523" ht="12.75">
      <c r="H10523" s="52"/>
    </row>
    <row r="10524" ht="12.75">
      <c r="H10524" s="52"/>
    </row>
    <row r="10525" ht="12.75">
      <c r="H10525" s="52"/>
    </row>
    <row r="10526" ht="12.75">
      <c r="H10526" s="52"/>
    </row>
    <row r="10527" ht="12.75">
      <c r="H10527" s="52"/>
    </row>
    <row r="10528" ht="12.75">
      <c r="H10528" s="52"/>
    </row>
    <row r="10529" ht="12.75">
      <c r="H10529" s="52"/>
    </row>
    <row r="10530" ht="12.75">
      <c r="H10530" s="52"/>
    </row>
    <row r="10531" ht="12.75">
      <c r="H10531" s="52"/>
    </row>
    <row r="10532" ht="12.75">
      <c r="H10532" s="52"/>
    </row>
    <row r="10533" ht="12.75">
      <c r="H10533" s="52"/>
    </row>
    <row r="10534" ht="12.75">
      <c r="H10534" s="52"/>
    </row>
    <row r="10535" ht="12.75">
      <c r="H10535" s="52"/>
    </row>
    <row r="10536" ht="12.75">
      <c r="H10536" s="52"/>
    </row>
    <row r="10537" ht="12.75">
      <c r="H10537" s="52"/>
    </row>
    <row r="10538" ht="12.75">
      <c r="H10538" s="52"/>
    </row>
    <row r="10539" ht="12.75">
      <c r="H10539" s="52"/>
    </row>
    <row r="10540" ht="12.75">
      <c r="H10540" s="52"/>
    </row>
    <row r="10541" ht="12.75">
      <c r="H10541" s="52"/>
    </row>
    <row r="10542" ht="12.75">
      <c r="H10542" s="52"/>
    </row>
    <row r="10543" ht="12.75">
      <c r="H10543" s="52"/>
    </row>
    <row r="10544" ht="12.75">
      <c r="H10544" s="52"/>
    </row>
    <row r="10545" ht="12.75">
      <c r="H10545" s="52"/>
    </row>
    <row r="10546" ht="12.75">
      <c r="H10546" s="52"/>
    </row>
    <row r="10547" ht="12.75">
      <c r="H10547" s="52"/>
    </row>
    <row r="10548" ht="12.75">
      <c r="H10548" s="52"/>
    </row>
    <row r="10549" ht="12.75">
      <c r="H10549" s="52"/>
    </row>
    <row r="10550" ht="12.75">
      <c r="H10550" s="52"/>
    </row>
    <row r="10551" ht="12.75">
      <c r="H10551" s="52"/>
    </row>
    <row r="10552" ht="12.75">
      <c r="H10552" s="52"/>
    </row>
    <row r="10553" ht="12.75">
      <c r="H10553" s="52"/>
    </row>
    <row r="10554" ht="12.75">
      <c r="H10554" s="52"/>
    </row>
    <row r="10555" ht="12.75">
      <c r="H10555" s="52"/>
    </row>
    <row r="10556" ht="12.75">
      <c r="H10556" s="52"/>
    </row>
    <row r="10557" ht="12.75">
      <c r="H10557" s="52"/>
    </row>
    <row r="10558" ht="12.75">
      <c r="H10558" s="52"/>
    </row>
    <row r="10559" ht="12.75">
      <c r="H10559" s="52"/>
    </row>
    <row r="10560" ht="12.75">
      <c r="H10560" s="52"/>
    </row>
    <row r="10561" ht="12.75">
      <c r="H10561" s="52"/>
    </row>
    <row r="10562" ht="12.75">
      <c r="H10562" s="52"/>
    </row>
    <row r="10563" ht="12.75">
      <c r="H10563" s="52"/>
    </row>
    <row r="10564" ht="12.75">
      <c r="H10564" s="52"/>
    </row>
    <row r="10565" ht="12.75">
      <c r="H10565" s="52"/>
    </row>
    <row r="10566" ht="12.75">
      <c r="H10566" s="52"/>
    </row>
    <row r="10567" ht="12.75">
      <c r="H10567" s="52"/>
    </row>
    <row r="10568" ht="12.75">
      <c r="H10568" s="52"/>
    </row>
    <row r="10569" ht="12.75">
      <c r="H10569" s="52"/>
    </row>
    <row r="10570" ht="12.75">
      <c r="H10570" s="52"/>
    </row>
    <row r="10571" ht="12.75">
      <c r="H10571" s="52"/>
    </row>
    <row r="10572" ht="12.75">
      <c r="H10572" s="52"/>
    </row>
    <row r="10573" ht="12.75">
      <c r="H10573" s="52"/>
    </row>
    <row r="10574" ht="12.75">
      <c r="H10574" s="52"/>
    </row>
    <row r="10575" ht="12.75">
      <c r="H10575" s="52"/>
    </row>
    <row r="10576" ht="12.75">
      <c r="H10576" s="52"/>
    </row>
    <row r="10577" ht="12.75">
      <c r="H10577" s="52"/>
    </row>
    <row r="10578" ht="12.75">
      <c r="H10578" s="52"/>
    </row>
    <row r="10579" ht="12.75">
      <c r="H10579" s="52"/>
    </row>
    <row r="10580" ht="12.75">
      <c r="H10580" s="52"/>
    </row>
    <row r="10581" ht="12.75">
      <c r="H10581" s="52"/>
    </row>
    <row r="10582" ht="12.75">
      <c r="H10582" s="52"/>
    </row>
    <row r="10583" ht="12.75">
      <c r="H10583" s="52"/>
    </row>
    <row r="10584" ht="12.75">
      <c r="H10584" s="52"/>
    </row>
    <row r="10585" ht="12.75">
      <c r="H10585" s="52"/>
    </row>
    <row r="10586" ht="12.75">
      <c r="H10586" s="52"/>
    </row>
    <row r="10587" ht="12.75">
      <c r="H10587" s="52"/>
    </row>
    <row r="10588" ht="12.75">
      <c r="H10588" s="52"/>
    </row>
    <row r="10589" ht="12.75">
      <c r="H10589" s="52"/>
    </row>
    <row r="10590" ht="12.75">
      <c r="H10590" s="52"/>
    </row>
    <row r="10591" ht="12.75">
      <c r="H10591" s="52"/>
    </row>
    <row r="10592" ht="12.75">
      <c r="H10592" s="52"/>
    </row>
    <row r="10593" ht="12.75">
      <c r="H10593" s="52"/>
    </row>
    <row r="10594" ht="12.75">
      <c r="H10594" s="52"/>
    </row>
    <row r="10595" ht="12.75">
      <c r="H10595" s="52"/>
    </row>
    <row r="10596" ht="12.75">
      <c r="H10596" s="52"/>
    </row>
    <row r="10597" ht="12.75">
      <c r="H10597" s="52"/>
    </row>
    <row r="10598" ht="12.75">
      <c r="H10598" s="52"/>
    </row>
    <row r="10599" ht="12.75">
      <c r="H10599" s="52"/>
    </row>
    <row r="10600" ht="12.75">
      <c r="H10600" s="52"/>
    </row>
    <row r="10601" ht="12.75">
      <c r="H10601" s="52"/>
    </row>
    <row r="10602" ht="12.75">
      <c r="H10602" s="52"/>
    </row>
    <row r="10603" ht="12.75">
      <c r="H10603" s="52"/>
    </row>
    <row r="10604" ht="12.75">
      <c r="H10604" s="52"/>
    </row>
    <row r="10605" ht="12.75">
      <c r="H10605" s="52"/>
    </row>
    <row r="10606" ht="12.75">
      <c r="H10606" s="52"/>
    </row>
    <row r="10607" ht="12.75">
      <c r="H10607" s="52"/>
    </row>
    <row r="10608" ht="12.75">
      <c r="H10608" s="52"/>
    </row>
    <row r="10609" ht="12.75">
      <c r="H10609" s="52"/>
    </row>
    <row r="10610" ht="12.75">
      <c r="H10610" s="52"/>
    </row>
    <row r="10611" ht="12.75">
      <c r="H10611" s="52"/>
    </row>
    <row r="10612" ht="12.75">
      <c r="H10612" s="52"/>
    </row>
    <row r="10613" ht="12.75">
      <c r="H10613" s="52"/>
    </row>
    <row r="10614" ht="12.75">
      <c r="H10614" s="52"/>
    </row>
    <row r="10615" ht="12.75">
      <c r="H10615" s="52"/>
    </row>
    <row r="10616" ht="12.75">
      <c r="H10616" s="52"/>
    </row>
    <row r="10617" ht="12.75">
      <c r="H10617" s="52"/>
    </row>
    <row r="10618" ht="12.75">
      <c r="H10618" s="52"/>
    </row>
    <row r="10619" ht="12.75">
      <c r="H10619" s="52"/>
    </row>
    <row r="10620" ht="12.75">
      <c r="H10620" s="52"/>
    </row>
    <row r="10621" ht="12.75">
      <c r="H10621" s="52"/>
    </row>
    <row r="10622" ht="12.75">
      <c r="H10622" s="52"/>
    </row>
    <row r="10623" ht="12.75">
      <c r="H10623" s="52"/>
    </row>
    <row r="10624" ht="12.75">
      <c r="H10624" s="52"/>
    </row>
    <row r="10625" ht="12.75">
      <c r="H10625" s="52"/>
    </row>
    <row r="10626" ht="12.75">
      <c r="H10626" s="52"/>
    </row>
    <row r="10627" ht="12.75">
      <c r="H10627" s="52"/>
    </row>
    <row r="10628" ht="12.75">
      <c r="H10628" s="52"/>
    </row>
    <row r="10629" ht="12.75">
      <c r="H10629" s="52"/>
    </row>
    <row r="10630" ht="12.75">
      <c r="H10630" s="52"/>
    </row>
    <row r="10631" ht="12.75">
      <c r="H10631" s="52"/>
    </row>
    <row r="10632" ht="12.75">
      <c r="H10632" s="52"/>
    </row>
    <row r="10633" ht="12.75">
      <c r="H10633" s="52"/>
    </row>
    <row r="10634" ht="12.75">
      <c r="H10634" s="52"/>
    </row>
    <row r="10635" ht="12.75">
      <c r="H10635" s="52"/>
    </row>
    <row r="10636" ht="12.75">
      <c r="H10636" s="52"/>
    </row>
    <row r="10637" ht="12.75">
      <c r="H10637" s="52"/>
    </row>
    <row r="10638" ht="12.75">
      <c r="H10638" s="52"/>
    </row>
    <row r="10639" ht="12.75">
      <c r="H10639" s="52"/>
    </row>
    <row r="10640" ht="12.75">
      <c r="H10640" s="52"/>
    </row>
    <row r="10641" ht="12.75">
      <c r="H10641" s="52"/>
    </row>
    <row r="10642" ht="12.75">
      <c r="H10642" s="52"/>
    </row>
    <row r="10643" ht="12.75">
      <c r="H10643" s="52"/>
    </row>
    <row r="10644" ht="12.75">
      <c r="H10644" s="52"/>
    </row>
    <row r="10645" ht="12.75">
      <c r="H10645" s="52"/>
    </row>
    <row r="10646" ht="12.75">
      <c r="H10646" s="52"/>
    </row>
    <row r="10647" ht="12.75">
      <c r="H10647" s="52"/>
    </row>
    <row r="10648" ht="12.75">
      <c r="H10648" s="52"/>
    </row>
    <row r="10649" ht="12.75">
      <c r="H10649" s="52"/>
    </row>
    <row r="10650" ht="12.75">
      <c r="H10650" s="52"/>
    </row>
    <row r="10651" ht="12.75">
      <c r="H10651" s="52"/>
    </row>
    <row r="10652" ht="12.75">
      <c r="H10652" s="52"/>
    </row>
    <row r="10653" ht="12.75">
      <c r="H10653" s="52"/>
    </row>
    <row r="10654" ht="12.75">
      <c r="H10654" s="52"/>
    </row>
    <row r="10655" ht="12.75">
      <c r="H10655" s="52"/>
    </row>
    <row r="10656" ht="12.75">
      <c r="H10656" s="52"/>
    </row>
    <row r="10657" ht="12.75">
      <c r="H10657" s="52"/>
    </row>
    <row r="10658" ht="12.75">
      <c r="H10658" s="52"/>
    </row>
    <row r="10659" ht="12.75">
      <c r="H10659" s="52"/>
    </row>
    <row r="10660" ht="12.75">
      <c r="H10660" s="52"/>
    </row>
    <row r="10661" ht="12.75">
      <c r="H10661" s="52"/>
    </row>
    <row r="10662" ht="12.75">
      <c r="H10662" s="52"/>
    </row>
    <row r="10663" ht="12.75">
      <c r="H10663" s="52"/>
    </row>
    <row r="10664" ht="12.75">
      <c r="H10664" s="52"/>
    </row>
    <row r="10665" ht="12.75">
      <c r="H10665" s="52"/>
    </row>
    <row r="10666" ht="12.75">
      <c r="H10666" s="52"/>
    </row>
    <row r="10667" ht="12.75">
      <c r="H10667" s="52"/>
    </row>
    <row r="10668" ht="12.75">
      <c r="H10668" s="52"/>
    </row>
    <row r="10669" ht="12.75">
      <c r="H10669" s="52"/>
    </row>
    <row r="10670" ht="12.75">
      <c r="H10670" s="52"/>
    </row>
    <row r="10671" ht="12.75">
      <c r="H10671" s="52"/>
    </row>
    <row r="10672" ht="12.75">
      <c r="H10672" s="52"/>
    </row>
    <row r="10673" ht="12.75">
      <c r="H10673" s="52"/>
    </row>
    <row r="10674" ht="12.75">
      <c r="H10674" s="52"/>
    </row>
    <row r="10675" ht="12.75">
      <c r="H10675" s="52"/>
    </row>
    <row r="10676" ht="12.75">
      <c r="H10676" s="52"/>
    </row>
    <row r="10677" ht="12.75">
      <c r="H10677" s="52"/>
    </row>
    <row r="10678" ht="12.75">
      <c r="H10678" s="52"/>
    </row>
    <row r="10679" ht="12.75">
      <c r="H10679" s="52"/>
    </row>
    <row r="10680" ht="12.75">
      <c r="H10680" s="52"/>
    </row>
    <row r="10681" ht="12.75">
      <c r="H10681" s="52"/>
    </row>
    <row r="10682" ht="12.75">
      <c r="H10682" s="52"/>
    </row>
    <row r="10683" ht="12.75">
      <c r="H10683" s="52"/>
    </row>
    <row r="10684" ht="12.75">
      <c r="H10684" s="52"/>
    </row>
    <row r="10685" ht="12.75">
      <c r="H10685" s="52"/>
    </row>
    <row r="10686" ht="12.75">
      <c r="H10686" s="52"/>
    </row>
    <row r="10687" ht="12.75">
      <c r="H10687" s="52"/>
    </row>
    <row r="10688" ht="12.75">
      <c r="H10688" s="52"/>
    </row>
    <row r="10689" ht="12.75">
      <c r="H10689" s="52"/>
    </row>
    <row r="10690" ht="12.75">
      <c r="H10690" s="52"/>
    </row>
    <row r="10691" ht="12.75">
      <c r="H10691" s="52"/>
    </row>
    <row r="10692" ht="12.75">
      <c r="H10692" s="52"/>
    </row>
    <row r="10693" ht="12.75">
      <c r="H10693" s="52"/>
    </row>
    <row r="10694" ht="12.75">
      <c r="H10694" s="52"/>
    </row>
    <row r="10695" ht="12.75">
      <c r="H10695" s="52"/>
    </row>
    <row r="10696" ht="12.75">
      <c r="H10696" s="52"/>
    </row>
    <row r="10697" ht="12.75">
      <c r="H10697" s="52"/>
    </row>
    <row r="10698" ht="12.75">
      <c r="H10698" s="52"/>
    </row>
    <row r="10699" ht="12.75">
      <c r="H10699" s="52"/>
    </row>
    <row r="10700" ht="12.75">
      <c r="H10700" s="52"/>
    </row>
    <row r="10701" ht="12.75">
      <c r="H10701" s="52"/>
    </row>
    <row r="10702" ht="12.75">
      <c r="H10702" s="52"/>
    </row>
    <row r="10703" ht="12.75">
      <c r="H10703" s="52"/>
    </row>
    <row r="10704" ht="12.75">
      <c r="H10704" s="52"/>
    </row>
    <row r="10705" ht="12.75">
      <c r="H10705" s="52"/>
    </row>
    <row r="10706" ht="12.75">
      <c r="H10706" s="52"/>
    </row>
    <row r="10707" ht="12.75">
      <c r="H10707" s="52"/>
    </row>
    <row r="10708" ht="12.75">
      <c r="H10708" s="52"/>
    </row>
    <row r="10709" ht="12.75">
      <c r="H10709" s="52"/>
    </row>
    <row r="10710" ht="12.75">
      <c r="H10710" s="52"/>
    </row>
    <row r="10711" ht="12.75">
      <c r="H10711" s="52"/>
    </row>
    <row r="10712" ht="12.75">
      <c r="H10712" s="52"/>
    </row>
    <row r="10713" ht="12.75">
      <c r="H10713" s="52"/>
    </row>
    <row r="10714" ht="12.75">
      <c r="H10714" s="52"/>
    </row>
    <row r="10715" ht="12.75">
      <c r="H10715" s="52"/>
    </row>
    <row r="10716" ht="12.75">
      <c r="H10716" s="52"/>
    </row>
    <row r="10717" ht="12.75">
      <c r="H10717" s="52"/>
    </row>
    <row r="10718" ht="12.75">
      <c r="H10718" s="52"/>
    </row>
    <row r="10719" ht="12.75">
      <c r="H10719" s="52"/>
    </row>
    <row r="10720" ht="12.75">
      <c r="H10720" s="52"/>
    </row>
    <row r="10721" ht="12.75">
      <c r="H10721" s="52"/>
    </row>
    <row r="10722" ht="12.75">
      <c r="H10722" s="52"/>
    </row>
    <row r="10723" ht="12.75">
      <c r="H10723" s="52"/>
    </row>
    <row r="10724" ht="12.75">
      <c r="H10724" s="52"/>
    </row>
    <row r="10725" ht="12.75">
      <c r="H10725" s="52"/>
    </row>
    <row r="10726" ht="12.75">
      <c r="H10726" s="52"/>
    </row>
    <row r="10727" ht="12.75">
      <c r="H10727" s="52"/>
    </row>
    <row r="10728" ht="12.75">
      <c r="H10728" s="52"/>
    </row>
    <row r="10729" ht="12.75">
      <c r="H10729" s="52"/>
    </row>
    <row r="10730" ht="12.75">
      <c r="H10730" s="52"/>
    </row>
    <row r="10731" ht="12.75">
      <c r="H10731" s="52"/>
    </row>
    <row r="10732" ht="12.75">
      <c r="H10732" s="52"/>
    </row>
    <row r="10733" ht="12.75">
      <c r="H10733" s="52"/>
    </row>
    <row r="10734" ht="12.75">
      <c r="H10734" s="52"/>
    </row>
    <row r="10735" ht="12.75">
      <c r="H10735" s="52"/>
    </row>
    <row r="10736" ht="12.75">
      <c r="H10736" s="52"/>
    </row>
    <row r="10737" ht="12.75">
      <c r="H10737" s="52"/>
    </row>
    <row r="10738" ht="12.75">
      <c r="H10738" s="52"/>
    </row>
    <row r="10739" ht="12.75">
      <c r="H10739" s="52"/>
    </row>
    <row r="10740" ht="12.75">
      <c r="H10740" s="52"/>
    </row>
    <row r="10741" ht="12.75">
      <c r="H10741" s="52"/>
    </row>
    <row r="10742" ht="12.75">
      <c r="H10742" s="52"/>
    </row>
    <row r="10743" ht="12.75">
      <c r="H10743" s="52"/>
    </row>
    <row r="10744" ht="12.75">
      <c r="H10744" s="52"/>
    </row>
    <row r="10745" ht="12.75">
      <c r="H10745" s="52"/>
    </row>
    <row r="10746" ht="12.75">
      <c r="H10746" s="52"/>
    </row>
    <row r="10747" ht="12.75">
      <c r="H10747" s="52"/>
    </row>
    <row r="10748" ht="12.75">
      <c r="H10748" s="52"/>
    </row>
    <row r="10749" ht="12.75">
      <c r="H10749" s="52"/>
    </row>
    <row r="10750" ht="12.75">
      <c r="H10750" s="52"/>
    </row>
    <row r="10751" ht="12.75">
      <c r="H10751" s="52"/>
    </row>
    <row r="10752" ht="12.75">
      <c r="H10752" s="52"/>
    </row>
    <row r="10753" ht="12.75">
      <c r="H10753" s="52"/>
    </row>
    <row r="10754" ht="12.75">
      <c r="H10754" s="52"/>
    </row>
    <row r="10755" ht="12.75">
      <c r="H10755" s="52"/>
    </row>
    <row r="10756" ht="12.75">
      <c r="H10756" s="52"/>
    </row>
    <row r="10757" ht="12.75">
      <c r="H10757" s="52"/>
    </row>
    <row r="10758" ht="12.75">
      <c r="H10758" s="52"/>
    </row>
    <row r="10759" ht="12.75">
      <c r="H10759" s="52"/>
    </row>
    <row r="10760" ht="12.75">
      <c r="H10760" s="52"/>
    </row>
    <row r="10761" ht="12.75">
      <c r="H10761" s="52"/>
    </row>
    <row r="10762" ht="12.75">
      <c r="H10762" s="52"/>
    </row>
    <row r="10763" ht="12.75">
      <c r="H10763" s="52"/>
    </row>
    <row r="10764" ht="12.75">
      <c r="H10764" s="52"/>
    </row>
    <row r="10765" ht="12.75">
      <c r="H10765" s="52"/>
    </row>
    <row r="10766" ht="12.75">
      <c r="H10766" s="52"/>
    </row>
    <row r="10767" ht="12.75">
      <c r="H10767" s="52"/>
    </row>
    <row r="10768" ht="12.75">
      <c r="H10768" s="52"/>
    </row>
    <row r="10769" ht="12.75">
      <c r="H10769" s="52"/>
    </row>
    <row r="10770" ht="12.75">
      <c r="H10770" s="52"/>
    </row>
    <row r="10771" ht="12.75">
      <c r="H10771" s="52"/>
    </row>
    <row r="10772" ht="12.75">
      <c r="H10772" s="52"/>
    </row>
    <row r="10773" ht="12.75">
      <c r="H10773" s="52"/>
    </row>
    <row r="10774" ht="12.75">
      <c r="H10774" s="52"/>
    </row>
    <row r="10775" ht="12.75">
      <c r="H10775" s="52"/>
    </row>
    <row r="10776" ht="12.75">
      <c r="H10776" s="52"/>
    </row>
    <row r="10777" ht="12.75">
      <c r="H10777" s="52"/>
    </row>
    <row r="10778" ht="12.75">
      <c r="H10778" s="52"/>
    </row>
    <row r="10779" ht="12.75">
      <c r="H10779" s="52"/>
    </row>
    <row r="10780" ht="12.75">
      <c r="H10780" s="52"/>
    </row>
    <row r="10781" ht="12.75">
      <c r="H10781" s="52"/>
    </row>
    <row r="10782" ht="12.75">
      <c r="H10782" s="52"/>
    </row>
    <row r="10783" ht="12.75">
      <c r="H10783" s="52"/>
    </row>
    <row r="10784" ht="12.75">
      <c r="H10784" s="52"/>
    </row>
    <row r="10785" ht="12.75">
      <c r="H10785" s="52"/>
    </row>
    <row r="10786" ht="12.75">
      <c r="H10786" s="52"/>
    </row>
    <row r="10787" ht="12.75">
      <c r="H10787" s="52"/>
    </row>
    <row r="10788" ht="12.75">
      <c r="H10788" s="52"/>
    </row>
    <row r="10789" ht="12.75">
      <c r="H10789" s="52"/>
    </row>
    <row r="10790" ht="12.75">
      <c r="H10790" s="52"/>
    </row>
    <row r="10791" ht="12.75">
      <c r="H10791" s="52"/>
    </row>
    <row r="10792" ht="12.75">
      <c r="H10792" s="52"/>
    </row>
    <row r="10793" ht="12.75">
      <c r="H10793" s="52"/>
    </row>
    <row r="10794" ht="12.75">
      <c r="H10794" s="52"/>
    </row>
    <row r="10795" ht="12.75">
      <c r="H10795" s="52"/>
    </row>
    <row r="10796" ht="12.75">
      <c r="H10796" s="52"/>
    </row>
    <row r="10797" ht="12.75">
      <c r="H10797" s="52"/>
    </row>
    <row r="10798" ht="12.75">
      <c r="H10798" s="52"/>
    </row>
    <row r="10799" ht="12.75">
      <c r="H10799" s="52"/>
    </row>
    <row r="10800" ht="12.75">
      <c r="H10800" s="52"/>
    </row>
    <row r="10801" ht="12.75">
      <c r="H10801" s="52"/>
    </row>
    <row r="10802" ht="12.75">
      <c r="H10802" s="52"/>
    </row>
    <row r="10803" ht="12.75">
      <c r="H10803" s="52"/>
    </row>
    <row r="10804" ht="12.75">
      <c r="H10804" s="52"/>
    </row>
    <row r="10805" ht="12.75">
      <c r="H10805" s="52"/>
    </row>
    <row r="10806" ht="12.75">
      <c r="H10806" s="52"/>
    </row>
    <row r="10807" ht="12.75">
      <c r="H10807" s="52"/>
    </row>
    <row r="10808" ht="12.75">
      <c r="H10808" s="52"/>
    </row>
    <row r="10809" ht="12.75">
      <c r="H10809" s="52"/>
    </row>
    <row r="10810" ht="12.75">
      <c r="H10810" s="52"/>
    </row>
    <row r="10811" ht="12.75">
      <c r="H10811" s="52"/>
    </row>
    <row r="10812" ht="12.75">
      <c r="H10812" s="52"/>
    </row>
    <row r="10813" ht="12.75">
      <c r="H10813" s="52"/>
    </row>
    <row r="10814" ht="12.75">
      <c r="H10814" s="52"/>
    </row>
    <row r="10815" ht="12.75">
      <c r="H10815" s="52"/>
    </row>
    <row r="10816" ht="12.75">
      <c r="H10816" s="52"/>
    </row>
    <row r="10817" ht="12.75">
      <c r="H10817" s="52"/>
    </row>
    <row r="10818" ht="12.75">
      <c r="H10818" s="52"/>
    </row>
    <row r="10819" ht="12.75">
      <c r="H10819" s="52"/>
    </row>
    <row r="10820" ht="12.75">
      <c r="H10820" s="52"/>
    </row>
    <row r="10821" ht="12.75">
      <c r="H10821" s="52"/>
    </row>
    <row r="10822" ht="12.75">
      <c r="H10822" s="52"/>
    </row>
    <row r="10823" ht="12.75">
      <c r="H10823" s="52"/>
    </row>
    <row r="10824" ht="12.75">
      <c r="H10824" s="52"/>
    </row>
    <row r="10825" ht="12.75">
      <c r="H10825" s="52"/>
    </row>
    <row r="10826" ht="12.75">
      <c r="H10826" s="52"/>
    </row>
    <row r="10827" ht="12.75">
      <c r="H10827" s="52"/>
    </row>
    <row r="10828" ht="12.75">
      <c r="H10828" s="52"/>
    </row>
    <row r="10829" ht="12.75">
      <c r="H10829" s="52"/>
    </row>
    <row r="10830" ht="12.75">
      <c r="H10830" s="52"/>
    </row>
    <row r="10831" ht="12.75">
      <c r="H10831" s="52"/>
    </row>
    <row r="10832" ht="12.75">
      <c r="H10832" s="52"/>
    </row>
    <row r="10833" ht="12.75">
      <c r="H10833" s="52"/>
    </row>
    <row r="10834" ht="12.75">
      <c r="H10834" s="52"/>
    </row>
    <row r="10835" ht="12.75">
      <c r="H10835" s="52"/>
    </row>
    <row r="10836" ht="12.75">
      <c r="H10836" s="52"/>
    </row>
    <row r="10837" ht="12.75">
      <c r="H10837" s="52"/>
    </row>
    <row r="10838" ht="12.75">
      <c r="H10838" s="52"/>
    </row>
    <row r="10839" ht="12.75">
      <c r="H10839" s="52"/>
    </row>
    <row r="10840" ht="12.75">
      <c r="H10840" s="52"/>
    </row>
    <row r="10841" ht="12.75">
      <c r="H10841" s="52"/>
    </row>
    <row r="10842" ht="12.75">
      <c r="H10842" s="52"/>
    </row>
    <row r="10843" ht="12.75">
      <c r="H10843" s="52"/>
    </row>
    <row r="10844" ht="12.75">
      <c r="H10844" s="52"/>
    </row>
    <row r="10845" ht="12.75">
      <c r="H10845" s="52"/>
    </row>
    <row r="10846" ht="12.75">
      <c r="H10846" s="52"/>
    </row>
    <row r="10847" ht="12.75">
      <c r="H10847" s="52"/>
    </row>
    <row r="10848" ht="12.75">
      <c r="H10848" s="52"/>
    </row>
    <row r="10849" ht="12.75">
      <c r="H10849" s="52"/>
    </row>
    <row r="10850" ht="12.75">
      <c r="H10850" s="52"/>
    </row>
    <row r="10851" ht="12.75">
      <c r="H10851" s="52"/>
    </row>
    <row r="10852" ht="12.75">
      <c r="H10852" s="52"/>
    </row>
    <row r="10853" ht="12.75">
      <c r="H10853" s="52"/>
    </row>
    <row r="10854" ht="12.75">
      <c r="H10854" s="52"/>
    </row>
    <row r="10855" ht="12.75">
      <c r="H10855" s="52"/>
    </row>
    <row r="10856" ht="12.75">
      <c r="H10856" s="52"/>
    </row>
    <row r="10857" ht="12.75">
      <c r="H10857" s="52"/>
    </row>
    <row r="10858" ht="12.75">
      <c r="H10858" s="52"/>
    </row>
    <row r="10859" ht="12.75">
      <c r="H10859" s="52"/>
    </row>
    <row r="10860" ht="12.75">
      <c r="H10860" s="52"/>
    </row>
    <row r="10861" ht="12.75">
      <c r="H10861" s="52"/>
    </row>
    <row r="10862" ht="12.75">
      <c r="H10862" s="52"/>
    </row>
    <row r="10863" ht="12.75">
      <c r="H10863" s="52"/>
    </row>
    <row r="10864" ht="12.75">
      <c r="H10864" s="52"/>
    </row>
    <row r="10865" ht="12.75">
      <c r="H10865" s="52"/>
    </row>
    <row r="10866" ht="12.75">
      <c r="H10866" s="52"/>
    </row>
    <row r="10867" ht="12.75">
      <c r="H10867" s="52"/>
    </row>
    <row r="10868" ht="12.75">
      <c r="H10868" s="52"/>
    </row>
    <row r="10869" ht="12.75">
      <c r="H10869" s="52"/>
    </row>
    <row r="10870" ht="12.75">
      <c r="H10870" s="52"/>
    </row>
    <row r="10871" ht="12.75">
      <c r="H10871" s="52"/>
    </row>
    <row r="10872" ht="12.75">
      <c r="H10872" s="52"/>
    </row>
    <row r="10873" ht="12.75">
      <c r="H10873" s="52"/>
    </row>
    <row r="10874" ht="12.75">
      <c r="H10874" s="52"/>
    </row>
    <row r="10875" ht="12.75">
      <c r="H10875" s="52"/>
    </row>
    <row r="10876" ht="12.75">
      <c r="H10876" s="52"/>
    </row>
    <row r="10877" ht="12.75">
      <c r="H10877" s="52"/>
    </row>
    <row r="10878" ht="12.75">
      <c r="H10878" s="52"/>
    </row>
    <row r="10879" ht="12.75">
      <c r="H10879" s="52"/>
    </row>
    <row r="10880" ht="12.75">
      <c r="H10880" s="52"/>
    </row>
    <row r="10881" ht="12.75">
      <c r="H10881" s="52"/>
    </row>
    <row r="10882" ht="12.75">
      <c r="H10882" s="52"/>
    </row>
    <row r="10883" ht="12.75">
      <c r="H10883" s="52"/>
    </row>
    <row r="10884" ht="12.75">
      <c r="H10884" s="52"/>
    </row>
    <row r="10885" ht="12.75">
      <c r="H10885" s="52"/>
    </row>
    <row r="10886" ht="12.75">
      <c r="H10886" s="52"/>
    </row>
    <row r="10887" ht="12.75">
      <c r="H10887" s="52"/>
    </row>
    <row r="10888" ht="12.75">
      <c r="H10888" s="52"/>
    </row>
    <row r="10889" ht="12.75">
      <c r="H10889" s="52"/>
    </row>
    <row r="10890" ht="12.75">
      <c r="H10890" s="52"/>
    </row>
    <row r="10891" ht="12.75">
      <c r="H10891" s="52"/>
    </row>
    <row r="10892" ht="12.75">
      <c r="H10892" s="52"/>
    </row>
    <row r="10893" ht="12.75">
      <c r="H10893" s="52"/>
    </row>
    <row r="10894" ht="12.75">
      <c r="H10894" s="52"/>
    </row>
    <row r="10895" ht="12.75">
      <c r="H10895" s="52"/>
    </row>
    <row r="10896" ht="12.75">
      <c r="H10896" s="52"/>
    </row>
    <row r="10897" ht="12.75">
      <c r="H10897" s="52"/>
    </row>
    <row r="10898" ht="12.75">
      <c r="H10898" s="52"/>
    </row>
    <row r="10899" ht="12.75">
      <c r="H10899" s="52"/>
    </row>
    <row r="10900" ht="12.75">
      <c r="H10900" s="52"/>
    </row>
    <row r="10901" ht="12.75">
      <c r="H10901" s="52"/>
    </row>
    <row r="10902" ht="12.75">
      <c r="H10902" s="52"/>
    </row>
    <row r="10903" ht="12.75">
      <c r="H10903" s="52"/>
    </row>
    <row r="10904" ht="12.75">
      <c r="H10904" s="52"/>
    </row>
    <row r="10905" ht="12.75">
      <c r="H10905" s="52"/>
    </row>
    <row r="10906" ht="12.75">
      <c r="H10906" s="52"/>
    </row>
    <row r="10907" ht="12.75">
      <c r="H10907" s="52"/>
    </row>
    <row r="10908" ht="12.75">
      <c r="H10908" s="52"/>
    </row>
    <row r="10909" ht="12.75">
      <c r="H10909" s="52"/>
    </row>
    <row r="10910" ht="12.75">
      <c r="H10910" s="52"/>
    </row>
    <row r="10911" ht="12.75">
      <c r="H10911" s="52"/>
    </row>
    <row r="10912" ht="12.75">
      <c r="H10912" s="52"/>
    </row>
    <row r="10913" ht="12.75">
      <c r="H10913" s="52"/>
    </row>
    <row r="10914" ht="12.75">
      <c r="H10914" s="52"/>
    </row>
    <row r="10915" ht="12.75">
      <c r="H10915" s="52"/>
    </row>
    <row r="10916" ht="12.75">
      <c r="H10916" s="52"/>
    </row>
    <row r="10917" ht="12.75">
      <c r="H10917" s="52"/>
    </row>
    <row r="10918" ht="12.75">
      <c r="H10918" s="52"/>
    </row>
    <row r="10919" ht="12.75">
      <c r="H10919" s="52"/>
    </row>
    <row r="10920" ht="12.75">
      <c r="H10920" s="52"/>
    </row>
    <row r="10921" ht="12.75">
      <c r="H10921" s="52"/>
    </row>
    <row r="10922" ht="12.75">
      <c r="H10922" s="52"/>
    </row>
    <row r="10923" ht="12.75">
      <c r="H10923" s="52"/>
    </row>
    <row r="10924" ht="12.75">
      <c r="H10924" s="52"/>
    </row>
    <row r="10925" ht="12.75">
      <c r="H10925" s="52"/>
    </row>
    <row r="10926" ht="12.75">
      <c r="H10926" s="52"/>
    </row>
    <row r="10927" ht="12.75">
      <c r="H10927" s="52"/>
    </row>
    <row r="10928" ht="12.75">
      <c r="H10928" s="52"/>
    </row>
    <row r="10929" ht="12.75">
      <c r="H10929" s="52"/>
    </row>
    <row r="10930" ht="12.75">
      <c r="H10930" s="52"/>
    </row>
    <row r="10931" ht="12.75">
      <c r="H10931" s="52"/>
    </row>
    <row r="10932" ht="12.75">
      <c r="H10932" s="52"/>
    </row>
    <row r="10933" ht="12.75">
      <c r="H10933" s="52"/>
    </row>
    <row r="10934" ht="12.75">
      <c r="H10934" s="52"/>
    </row>
    <row r="10935" ht="12.75">
      <c r="H10935" s="52"/>
    </row>
    <row r="10936" ht="12.75">
      <c r="H10936" s="52"/>
    </row>
    <row r="10937" ht="12.75">
      <c r="H10937" s="52"/>
    </row>
    <row r="10938" ht="12.75">
      <c r="H10938" s="52"/>
    </row>
    <row r="10939" ht="12.75">
      <c r="H10939" s="52"/>
    </row>
    <row r="10940" ht="12.75">
      <c r="H10940" s="52"/>
    </row>
    <row r="10941" ht="12.75">
      <c r="H10941" s="52"/>
    </row>
    <row r="10942" ht="12.75">
      <c r="H10942" s="52"/>
    </row>
    <row r="10943" ht="12.75">
      <c r="H10943" s="52"/>
    </row>
    <row r="10944" ht="12.75">
      <c r="H10944" s="52"/>
    </row>
    <row r="10945" ht="12.75">
      <c r="H10945" s="52"/>
    </row>
    <row r="10946" ht="12.75">
      <c r="H10946" s="52"/>
    </row>
    <row r="10947" ht="12.75">
      <c r="H10947" s="52"/>
    </row>
    <row r="10948" ht="12.75">
      <c r="H10948" s="52"/>
    </row>
    <row r="10949" ht="12.75">
      <c r="H10949" s="52"/>
    </row>
    <row r="10950" ht="12.75">
      <c r="H10950" s="52"/>
    </row>
    <row r="10951" ht="12.75">
      <c r="H10951" s="52"/>
    </row>
    <row r="10952" ht="12.75">
      <c r="H10952" s="52"/>
    </row>
    <row r="10953" ht="12.75">
      <c r="H10953" s="52"/>
    </row>
    <row r="10954" ht="12.75">
      <c r="H10954" s="52"/>
    </row>
    <row r="10955" ht="12.75">
      <c r="H10955" s="52"/>
    </row>
    <row r="10956" ht="12.75">
      <c r="H10956" s="52"/>
    </row>
    <row r="10957" ht="12.75">
      <c r="H10957" s="52"/>
    </row>
    <row r="10958" ht="12.75">
      <c r="H10958" s="52"/>
    </row>
    <row r="10959" ht="12.75">
      <c r="H10959" s="52"/>
    </row>
    <row r="10960" ht="12.75">
      <c r="H10960" s="52"/>
    </row>
    <row r="10961" ht="12.75">
      <c r="H10961" s="52"/>
    </row>
    <row r="10962" ht="12.75">
      <c r="H10962" s="52"/>
    </row>
    <row r="10963" ht="12.75">
      <c r="H10963" s="52"/>
    </row>
    <row r="10964" ht="12.75">
      <c r="H10964" s="52"/>
    </row>
    <row r="10965" ht="12.75">
      <c r="H10965" s="52"/>
    </row>
    <row r="10966" ht="12.75">
      <c r="H10966" s="52"/>
    </row>
    <row r="10967" ht="12.75">
      <c r="H10967" s="52"/>
    </row>
    <row r="10968" ht="12.75">
      <c r="H10968" s="52"/>
    </row>
    <row r="10969" ht="12.75">
      <c r="H10969" s="52"/>
    </row>
    <row r="10970" ht="12.75">
      <c r="H10970" s="52"/>
    </row>
    <row r="10971" ht="12.75">
      <c r="H10971" s="52"/>
    </row>
    <row r="10972" ht="12.75">
      <c r="H10972" s="52"/>
    </row>
    <row r="10973" ht="12.75">
      <c r="H10973" s="52"/>
    </row>
    <row r="10974" ht="12.75">
      <c r="H10974" s="52"/>
    </row>
    <row r="10975" ht="12.75">
      <c r="H10975" s="52"/>
    </row>
    <row r="10976" ht="12.75">
      <c r="H10976" s="52"/>
    </row>
    <row r="10977" ht="12.75">
      <c r="H10977" s="52"/>
    </row>
    <row r="10978" ht="12.75">
      <c r="H10978" s="52"/>
    </row>
    <row r="10979" ht="12.75">
      <c r="H10979" s="52"/>
    </row>
    <row r="10980" ht="12.75">
      <c r="H10980" s="52"/>
    </row>
    <row r="10981" ht="12.75">
      <c r="H10981" s="52"/>
    </row>
    <row r="10982" ht="12.75">
      <c r="H10982" s="52"/>
    </row>
    <row r="10983" ht="12.75">
      <c r="H10983" s="52"/>
    </row>
    <row r="10984" ht="12.75">
      <c r="H10984" s="52"/>
    </row>
    <row r="10985" ht="12.75">
      <c r="H10985" s="52"/>
    </row>
    <row r="10986" ht="12.75">
      <c r="H10986" s="52"/>
    </row>
    <row r="10987" ht="12.75">
      <c r="H10987" s="52"/>
    </row>
    <row r="10988" ht="12.75">
      <c r="H10988" s="52"/>
    </row>
    <row r="10989" ht="12.75">
      <c r="H10989" s="52"/>
    </row>
    <row r="10990" ht="12.75">
      <c r="H10990" s="52"/>
    </row>
    <row r="10991" ht="12.75">
      <c r="H10991" s="52"/>
    </row>
    <row r="10992" ht="12.75">
      <c r="H10992" s="52"/>
    </row>
    <row r="10993" ht="12.75">
      <c r="H10993" s="52"/>
    </row>
    <row r="10994" ht="12.75">
      <c r="H10994" s="52"/>
    </row>
    <row r="10995" ht="12.75">
      <c r="H10995" s="52"/>
    </row>
    <row r="10996" ht="12.75">
      <c r="H10996" s="52"/>
    </row>
    <row r="10997" ht="12.75">
      <c r="H10997" s="52"/>
    </row>
    <row r="10998" ht="12.75">
      <c r="H10998" s="52"/>
    </row>
    <row r="10999" ht="12.75">
      <c r="H10999" s="52"/>
    </row>
    <row r="11000" ht="12.75">
      <c r="H11000" s="52"/>
    </row>
    <row r="11001" ht="12.75">
      <c r="H11001" s="52"/>
    </row>
    <row r="11002" ht="12.75">
      <c r="H11002" s="52"/>
    </row>
    <row r="11003" ht="12.75">
      <c r="H11003" s="52"/>
    </row>
    <row r="11004" ht="12.75">
      <c r="H11004" s="52"/>
    </row>
    <row r="11005" ht="12.75">
      <c r="H11005" s="52"/>
    </row>
    <row r="11006" ht="12.75">
      <c r="H11006" s="52"/>
    </row>
    <row r="11007" ht="12.75">
      <c r="H11007" s="52"/>
    </row>
    <row r="11008" ht="12.75">
      <c r="H11008" s="52"/>
    </row>
    <row r="11009" ht="12.75">
      <c r="H11009" s="52"/>
    </row>
    <row r="11010" ht="12.75">
      <c r="H11010" s="52"/>
    </row>
    <row r="11011" ht="12.75">
      <c r="H11011" s="52"/>
    </row>
    <row r="11012" ht="12.75">
      <c r="H11012" s="52"/>
    </row>
    <row r="11013" ht="12.75">
      <c r="H11013" s="52"/>
    </row>
    <row r="11014" ht="12.75">
      <c r="H11014" s="52"/>
    </row>
    <row r="11015" ht="12.75">
      <c r="H11015" s="52"/>
    </row>
    <row r="11016" ht="12.75">
      <c r="H11016" s="52"/>
    </row>
    <row r="11017" ht="12.75">
      <c r="H11017" s="52"/>
    </row>
    <row r="11018" ht="12.75">
      <c r="H11018" s="52"/>
    </row>
    <row r="11019" ht="12.75">
      <c r="H11019" s="52"/>
    </row>
    <row r="11020" ht="12.75">
      <c r="H11020" s="52"/>
    </row>
    <row r="11021" ht="12.75">
      <c r="H11021" s="52"/>
    </row>
    <row r="11022" ht="12.75">
      <c r="H11022" s="52"/>
    </row>
    <row r="11023" ht="12.75">
      <c r="H11023" s="52"/>
    </row>
    <row r="11024" ht="12.75">
      <c r="H11024" s="52"/>
    </row>
    <row r="11025" ht="12.75">
      <c r="H11025" s="52"/>
    </row>
    <row r="11026" ht="12.75">
      <c r="H11026" s="52"/>
    </row>
    <row r="11027" ht="12.75">
      <c r="H11027" s="52"/>
    </row>
    <row r="11028" ht="12.75">
      <c r="H11028" s="52"/>
    </row>
    <row r="11029" ht="12.75">
      <c r="H11029" s="52"/>
    </row>
    <row r="11030" ht="12.75">
      <c r="H11030" s="52"/>
    </row>
    <row r="11031" ht="12.75">
      <c r="H11031" s="52"/>
    </row>
    <row r="11032" ht="12.75">
      <c r="H11032" s="52"/>
    </row>
    <row r="11033" ht="12.75">
      <c r="H11033" s="52"/>
    </row>
    <row r="11034" ht="12.75">
      <c r="H11034" s="52"/>
    </row>
    <row r="11035" ht="12.75">
      <c r="H11035" s="52"/>
    </row>
    <row r="11036" ht="12.75">
      <c r="H11036" s="52"/>
    </row>
    <row r="11037" ht="12.75">
      <c r="H11037" s="52"/>
    </row>
    <row r="11038" ht="12.75">
      <c r="H11038" s="52"/>
    </row>
    <row r="11039" ht="12.75">
      <c r="H11039" s="52"/>
    </row>
    <row r="11040" ht="12.75">
      <c r="H11040" s="52"/>
    </row>
    <row r="11041" ht="12.75">
      <c r="H11041" s="52"/>
    </row>
    <row r="11042" ht="12.75">
      <c r="H11042" s="52"/>
    </row>
    <row r="11043" ht="12.75">
      <c r="H11043" s="52"/>
    </row>
    <row r="11044" ht="12.75">
      <c r="H11044" s="52"/>
    </row>
    <row r="11045" ht="12.75">
      <c r="H11045" s="52"/>
    </row>
    <row r="11046" ht="12.75">
      <c r="H11046" s="52"/>
    </row>
    <row r="11047" ht="12.75">
      <c r="H11047" s="52"/>
    </row>
    <row r="11048" ht="12.75">
      <c r="H11048" s="52"/>
    </row>
    <row r="11049" ht="12.75">
      <c r="H11049" s="52"/>
    </row>
    <row r="11050" ht="12.75">
      <c r="H11050" s="52"/>
    </row>
    <row r="11051" ht="12.75">
      <c r="H11051" s="52"/>
    </row>
    <row r="11052" ht="12.75">
      <c r="H11052" s="52"/>
    </row>
    <row r="11053" ht="12.75">
      <c r="H11053" s="52"/>
    </row>
    <row r="11054" ht="12.75">
      <c r="H11054" s="52"/>
    </row>
    <row r="11055" ht="12.75">
      <c r="H11055" s="52"/>
    </row>
    <row r="11056" ht="12.75">
      <c r="H11056" s="52"/>
    </row>
    <row r="11057" ht="12.75">
      <c r="H11057" s="52"/>
    </row>
    <row r="11058" ht="12.75">
      <c r="H11058" s="52"/>
    </row>
    <row r="11059" ht="12.75">
      <c r="H11059" s="52"/>
    </row>
    <row r="11060" ht="12.75">
      <c r="H11060" s="52"/>
    </row>
    <row r="11061" ht="12.75">
      <c r="H11061" s="52"/>
    </row>
    <row r="11062" ht="12.75">
      <c r="H11062" s="52"/>
    </row>
    <row r="11063" ht="12.75">
      <c r="H11063" s="52"/>
    </row>
    <row r="11064" ht="12.75">
      <c r="H11064" s="52"/>
    </row>
    <row r="11065" ht="12.75">
      <c r="H11065" s="52"/>
    </row>
    <row r="11066" ht="12.75">
      <c r="H11066" s="52"/>
    </row>
    <row r="11067" ht="12.75">
      <c r="H11067" s="52"/>
    </row>
    <row r="11068" ht="12.75">
      <c r="H11068" s="52"/>
    </row>
    <row r="11069" ht="12.75">
      <c r="H11069" s="52"/>
    </row>
    <row r="11070" ht="12.75">
      <c r="H11070" s="52"/>
    </row>
    <row r="11071" ht="12.75">
      <c r="H11071" s="52"/>
    </row>
    <row r="11072" ht="12.75">
      <c r="H11072" s="52"/>
    </row>
    <row r="11073" ht="12.75">
      <c r="H11073" s="52"/>
    </row>
    <row r="11074" ht="12.75">
      <c r="H11074" s="52"/>
    </row>
    <row r="11075" ht="12.75">
      <c r="H11075" s="52"/>
    </row>
    <row r="11076" ht="12.75">
      <c r="H11076" s="52"/>
    </row>
    <row r="11077" ht="12.75">
      <c r="H11077" s="52"/>
    </row>
    <row r="11078" ht="12.75">
      <c r="H11078" s="52"/>
    </row>
    <row r="11079" ht="12.75">
      <c r="H11079" s="52"/>
    </row>
    <row r="11080" ht="12.75">
      <c r="H11080" s="52"/>
    </row>
    <row r="11081" ht="12.75">
      <c r="H11081" s="52"/>
    </row>
    <row r="11082" ht="12.75">
      <c r="H11082" s="52"/>
    </row>
    <row r="11083" ht="12.75">
      <c r="H11083" s="52"/>
    </row>
    <row r="11084" ht="12.75">
      <c r="H11084" s="52"/>
    </row>
    <row r="11085" ht="12.75">
      <c r="H11085" s="52"/>
    </row>
    <row r="11086" ht="12.75">
      <c r="H11086" s="52"/>
    </row>
    <row r="11087" ht="12.75">
      <c r="H11087" s="52"/>
    </row>
    <row r="11088" ht="12.75">
      <c r="H11088" s="52"/>
    </row>
    <row r="11089" ht="12.75">
      <c r="H11089" s="52"/>
    </row>
    <row r="11090" ht="12.75">
      <c r="H11090" s="52"/>
    </row>
    <row r="11091" ht="12.75">
      <c r="H11091" s="52"/>
    </row>
    <row r="11092" ht="12.75">
      <c r="H11092" s="52"/>
    </row>
    <row r="11093" ht="12.75">
      <c r="H11093" s="52"/>
    </row>
    <row r="11094" ht="12.75">
      <c r="H11094" s="52"/>
    </row>
    <row r="11095" ht="12.75">
      <c r="H11095" s="52"/>
    </row>
    <row r="11096" ht="12.75">
      <c r="H11096" s="52"/>
    </row>
    <row r="11097" ht="12.75">
      <c r="H11097" s="52"/>
    </row>
    <row r="11098" ht="12.75">
      <c r="H11098" s="52"/>
    </row>
    <row r="11099" ht="12.75">
      <c r="H11099" s="52"/>
    </row>
    <row r="11100" ht="12.75">
      <c r="H11100" s="52"/>
    </row>
    <row r="11101" ht="12.75">
      <c r="H11101" s="52"/>
    </row>
    <row r="11102" ht="12.75">
      <c r="H11102" s="52"/>
    </row>
    <row r="11103" ht="12.75">
      <c r="H11103" s="52"/>
    </row>
    <row r="11104" ht="12.75">
      <c r="H11104" s="52"/>
    </row>
    <row r="11105" ht="12.75">
      <c r="H11105" s="52"/>
    </row>
    <row r="11106" ht="12.75">
      <c r="H11106" s="52"/>
    </row>
    <row r="11107" ht="12.75">
      <c r="H11107" s="52"/>
    </row>
    <row r="11108" ht="12.75">
      <c r="H11108" s="52"/>
    </row>
    <row r="11109" ht="12.75">
      <c r="H11109" s="52"/>
    </row>
    <row r="11110" ht="12.75">
      <c r="H11110" s="52"/>
    </row>
    <row r="11111" ht="12.75">
      <c r="H11111" s="52"/>
    </row>
    <row r="11112" ht="12.75">
      <c r="H11112" s="52"/>
    </row>
    <row r="11113" ht="12.75">
      <c r="H11113" s="52"/>
    </row>
    <row r="11114" ht="12.75">
      <c r="H11114" s="52"/>
    </row>
    <row r="11115" ht="12.75">
      <c r="H11115" s="52"/>
    </row>
    <row r="11116" ht="12.75">
      <c r="H11116" s="52"/>
    </row>
    <row r="11117" ht="12.75">
      <c r="H11117" s="52"/>
    </row>
    <row r="11118" ht="12.75">
      <c r="H11118" s="52"/>
    </row>
    <row r="11119" ht="12.75">
      <c r="H11119" s="52"/>
    </row>
    <row r="11120" ht="12.75">
      <c r="H11120" s="52"/>
    </row>
    <row r="11121" ht="12.75">
      <c r="H11121" s="52"/>
    </row>
    <row r="11122" ht="12.75">
      <c r="H11122" s="52"/>
    </row>
    <row r="11123" ht="12.75">
      <c r="H11123" s="52"/>
    </row>
    <row r="11124" ht="12.75">
      <c r="H11124" s="52"/>
    </row>
    <row r="11125" ht="12.75">
      <c r="H11125" s="52"/>
    </row>
    <row r="11126" ht="12.75">
      <c r="H11126" s="52"/>
    </row>
    <row r="11127" ht="12.75">
      <c r="H11127" s="52"/>
    </row>
    <row r="11128" ht="12.75">
      <c r="H11128" s="52"/>
    </row>
    <row r="11129" ht="12.75">
      <c r="H11129" s="52"/>
    </row>
    <row r="11130" ht="12.75">
      <c r="H11130" s="52"/>
    </row>
    <row r="11131" ht="12.75">
      <c r="H11131" s="52"/>
    </row>
    <row r="11132" ht="12.75">
      <c r="H11132" s="52"/>
    </row>
    <row r="11133" ht="12.75">
      <c r="H11133" s="52"/>
    </row>
    <row r="11134" ht="12.75">
      <c r="H11134" s="52"/>
    </row>
    <row r="11135" ht="12.75">
      <c r="H11135" s="52"/>
    </row>
    <row r="11136" ht="12.75">
      <c r="H11136" s="52"/>
    </row>
    <row r="11137" ht="12.75">
      <c r="H11137" s="52"/>
    </row>
    <row r="11138" ht="12.75">
      <c r="H11138" s="52"/>
    </row>
    <row r="11139" ht="12.75">
      <c r="H11139" s="52"/>
    </row>
    <row r="11140" ht="12.75">
      <c r="H11140" s="52"/>
    </row>
    <row r="11141" ht="12.75">
      <c r="H11141" s="52"/>
    </row>
    <row r="11142" ht="12.75">
      <c r="H11142" s="52"/>
    </row>
    <row r="11143" ht="12.75">
      <c r="H11143" s="52"/>
    </row>
    <row r="11144" ht="12.75">
      <c r="H11144" s="52"/>
    </row>
    <row r="11145" ht="12.75">
      <c r="H11145" s="52"/>
    </row>
    <row r="11146" ht="12.75">
      <c r="H11146" s="52"/>
    </row>
    <row r="11147" ht="12.75">
      <c r="H11147" s="52"/>
    </row>
    <row r="11148" ht="12.75">
      <c r="H11148" s="52"/>
    </row>
    <row r="11149" ht="12.75">
      <c r="H11149" s="52"/>
    </row>
    <row r="11150" ht="12.75">
      <c r="H11150" s="52"/>
    </row>
    <row r="11151" ht="12.75">
      <c r="H11151" s="52"/>
    </row>
    <row r="11152" ht="12.75">
      <c r="H11152" s="52"/>
    </row>
    <row r="11153" ht="12.75">
      <c r="H11153" s="52"/>
    </row>
    <row r="11154" ht="12.75">
      <c r="H11154" s="52"/>
    </row>
    <row r="11155" ht="12.75">
      <c r="H11155" s="52"/>
    </row>
    <row r="11156" ht="12.75">
      <c r="H11156" s="52"/>
    </row>
    <row r="11157" ht="12.75">
      <c r="H11157" s="52"/>
    </row>
    <row r="11158" ht="12.75">
      <c r="H11158" s="52"/>
    </row>
    <row r="11159" ht="12.75">
      <c r="H11159" s="52"/>
    </row>
    <row r="11160" ht="12.75">
      <c r="H11160" s="52"/>
    </row>
    <row r="11161" ht="12.75">
      <c r="H11161" s="52"/>
    </row>
    <row r="11162" ht="12.75">
      <c r="H11162" s="52"/>
    </row>
    <row r="11163" ht="12.75">
      <c r="H11163" s="52"/>
    </row>
    <row r="11164" ht="12.75">
      <c r="H11164" s="52"/>
    </row>
    <row r="11165" ht="12.75">
      <c r="H11165" s="52"/>
    </row>
    <row r="11166" ht="12.75">
      <c r="H11166" s="52"/>
    </row>
    <row r="11167" ht="12.75">
      <c r="H11167" s="52"/>
    </row>
    <row r="11168" ht="12.75">
      <c r="H11168" s="52"/>
    </row>
    <row r="11169" ht="12.75">
      <c r="H11169" s="52"/>
    </row>
    <row r="11170" ht="12.75">
      <c r="H11170" s="52"/>
    </row>
    <row r="11171" ht="12.75">
      <c r="H11171" s="52"/>
    </row>
    <row r="11172" ht="12.75">
      <c r="H11172" s="52"/>
    </row>
    <row r="11173" ht="12.75">
      <c r="H11173" s="52"/>
    </row>
    <row r="11174" ht="12.75">
      <c r="H11174" s="52"/>
    </row>
    <row r="11175" ht="12.75">
      <c r="H11175" s="52"/>
    </row>
    <row r="11176" ht="12.75">
      <c r="H11176" s="52"/>
    </row>
    <row r="11177" ht="12.75">
      <c r="H11177" s="52"/>
    </row>
    <row r="11178" ht="12.75">
      <c r="H11178" s="52"/>
    </row>
    <row r="11179" ht="12.75">
      <c r="H11179" s="52"/>
    </row>
    <row r="11180" ht="12.75">
      <c r="H11180" s="52"/>
    </row>
    <row r="11181" ht="12.75">
      <c r="H11181" s="52"/>
    </row>
    <row r="11182" ht="12.75">
      <c r="H11182" s="52"/>
    </row>
    <row r="11183" ht="12.75">
      <c r="H11183" s="52"/>
    </row>
    <row r="11184" ht="12.75">
      <c r="H11184" s="52"/>
    </row>
    <row r="11185" ht="12.75">
      <c r="H11185" s="52"/>
    </row>
    <row r="11186" ht="12.75">
      <c r="H11186" s="52"/>
    </row>
    <row r="11187" ht="12.75">
      <c r="H11187" s="52"/>
    </row>
    <row r="11188" ht="12.75">
      <c r="H11188" s="52"/>
    </row>
    <row r="11189" ht="12.75">
      <c r="H11189" s="52"/>
    </row>
    <row r="11190" ht="12.75">
      <c r="H11190" s="52"/>
    </row>
    <row r="11191" ht="12.75">
      <c r="H11191" s="52"/>
    </row>
    <row r="11192" ht="12.75">
      <c r="H11192" s="52"/>
    </row>
    <row r="11193" ht="12.75">
      <c r="H11193" s="52"/>
    </row>
    <row r="11194" ht="12.75">
      <c r="H11194" s="52"/>
    </row>
    <row r="11195" ht="12.75">
      <c r="H11195" s="52"/>
    </row>
    <row r="11196" ht="12.75">
      <c r="H11196" s="52"/>
    </row>
    <row r="11197" ht="12.75">
      <c r="H11197" s="52"/>
    </row>
    <row r="11198" ht="12.75">
      <c r="H11198" s="52"/>
    </row>
    <row r="11199" ht="12.75">
      <c r="H11199" s="52"/>
    </row>
    <row r="11200" ht="12.75">
      <c r="H11200" s="52"/>
    </row>
    <row r="11201" ht="12.75">
      <c r="H11201" s="52"/>
    </row>
    <row r="11202" ht="12.75">
      <c r="H11202" s="52"/>
    </row>
    <row r="11203" ht="12.75">
      <c r="H11203" s="52"/>
    </row>
    <row r="11204" ht="12.75">
      <c r="H11204" s="52"/>
    </row>
    <row r="11205" ht="12.75">
      <c r="H11205" s="52"/>
    </row>
    <row r="11206" ht="12.75">
      <c r="H11206" s="52"/>
    </row>
    <row r="11207" ht="12.75">
      <c r="H11207" s="52"/>
    </row>
    <row r="11208" ht="12.75">
      <c r="H11208" s="52"/>
    </row>
    <row r="11209" ht="12.75">
      <c r="H11209" s="52"/>
    </row>
    <row r="11210" ht="12.75">
      <c r="H11210" s="52"/>
    </row>
    <row r="11211" ht="12.75">
      <c r="H11211" s="52"/>
    </row>
    <row r="11212" ht="12.75">
      <c r="H11212" s="52"/>
    </row>
    <row r="11213" ht="12.75">
      <c r="H11213" s="52"/>
    </row>
    <row r="11214" ht="12.75">
      <c r="H11214" s="52"/>
    </row>
    <row r="11215" ht="12.75">
      <c r="H11215" s="52"/>
    </row>
    <row r="11216" ht="12.75">
      <c r="H11216" s="52"/>
    </row>
    <row r="11217" ht="12.75">
      <c r="H11217" s="52"/>
    </row>
    <row r="11218" ht="12.75">
      <c r="H11218" s="52"/>
    </row>
    <row r="11219" ht="12.75">
      <c r="H11219" s="52"/>
    </row>
    <row r="11220" ht="12.75">
      <c r="H11220" s="52"/>
    </row>
    <row r="11221" ht="12.75">
      <c r="H11221" s="52"/>
    </row>
    <row r="11222" ht="12.75">
      <c r="H11222" s="52"/>
    </row>
    <row r="11223" ht="12.75">
      <c r="H11223" s="52"/>
    </row>
    <row r="11224" ht="12.75">
      <c r="H11224" s="52"/>
    </row>
    <row r="11225" ht="12.75">
      <c r="H11225" s="52"/>
    </row>
    <row r="11226" ht="12.75">
      <c r="H11226" s="52"/>
    </row>
    <row r="11227" ht="12.75">
      <c r="H11227" s="52"/>
    </row>
    <row r="11228" ht="12.75">
      <c r="H11228" s="52"/>
    </row>
    <row r="11229" ht="12.75">
      <c r="H11229" s="52"/>
    </row>
    <row r="11230" ht="12.75">
      <c r="H11230" s="52"/>
    </row>
    <row r="11231" ht="12.75">
      <c r="H11231" s="52"/>
    </row>
    <row r="11232" ht="12.75">
      <c r="H11232" s="52"/>
    </row>
    <row r="11233" ht="12.75">
      <c r="H11233" s="52"/>
    </row>
    <row r="11234" ht="12.75">
      <c r="H11234" s="52"/>
    </row>
    <row r="11235" ht="12.75">
      <c r="H11235" s="52"/>
    </row>
    <row r="11236" ht="12.75">
      <c r="H11236" s="52"/>
    </row>
    <row r="11237" ht="12.75">
      <c r="H11237" s="52"/>
    </row>
    <row r="11238" ht="12.75">
      <c r="H11238" s="52"/>
    </row>
    <row r="11239" ht="12.75">
      <c r="H11239" s="52"/>
    </row>
    <row r="11240" ht="12.75">
      <c r="H11240" s="52"/>
    </row>
    <row r="11241" ht="12.75">
      <c r="H11241" s="52"/>
    </row>
    <row r="11242" ht="12.75">
      <c r="H11242" s="52"/>
    </row>
    <row r="11243" ht="12.75">
      <c r="H11243" s="52"/>
    </row>
    <row r="11244" ht="12.75">
      <c r="H11244" s="52"/>
    </row>
    <row r="11245" ht="12.75">
      <c r="H11245" s="52"/>
    </row>
    <row r="11246" ht="12.75">
      <c r="H11246" s="52"/>
    </row>
    <row r="11247" ht="12.75">
      <c r="H11247" s="52"/>
    </row>
    <row r="11248" ht="12.75">
      <c r="H11248" s="52"/>
    </row>
    <row r="11249" ht="12.75">
      <c r="H11249" s="52"/>
    </row>
    <row r="11250" ht="12.75">
      <c r="H11250" s="52"/>
    </row>
    <row r="11251" ht="12.75">
      <c r="H11251" s="52"/>
    </row>
    <row r="11252" ht="12.75">
      <c r="H11252" s="52"/>
    </row>
    <row r="11253" ht="12.75">
      <c r="H11253" s="52"/>
    </row>
    <row r="11254" ht="12.75">
      <c r="H11254" s="52"/>
    </row>
    <row r="11255" ht="12.75">
      <c r="H11255" s="52"/>
    </row>
    <row r="11256" ht="12.75">
      <c r="H11256" s="52"/>
    </row>
    <row r="11257" ht="12.75">
      <c r="H11257" s="52"/>
    </row>
    <row r="11258" ht="12.75">
      <c r="H11258" s="52"/>
    </row>
    <row r="11259" ht="12.75">
      <c r="H11259" s="52"/>
    </row>
    <row r="11260" ht="12.75">
      <c r="H11260" s="52"/>
    </row>
    <row r="11261" ht="12.75">
      <c r="H11261" s="52"/>
    </row>
    <row r="11262" ht="12.75">
      <c r="H11262" s="52"/>
    </row>
    <row r="11263" ht="12.75">
      <c r="H11263" s="52"/>
    </row>
    <row r="11264" ht="12.75">
      <c r="H11264" s="52"/>
    </row>
    <row r="11265" ht="12.75">
      <c r="H11265" s="52"/>
    </row>
    <row r="11266" ht="12.75">
      <c r="H11266" s="52"/>
    </row>
    <row r="11267" ht="12.75">
      <c r="H11267" s="52"/>
    </row>
    <row r="11268" ht="12.75">
      <c r="H11268" s="52"/>
    </row>
    <row r="11269" ht="12.75">
      <c r="H11269" s="52"/>
    </row>
    <row r="11270" ht="12.75">
      <c r="H11270" s="52"/>
    </row>
    <row r="11271" ht="12.75">
      <c r="H11271" s="52"/>
    </row>
    <row r="11272" ht="12.75">
      <c r="H11272" s="52"/>
    </row>
    <row r="11273" ht="12.75">
      <c r="H11273" s="52"/>
    </row>
    <row r="11274" ht="12.75">
      <c r="H11274" s="52"/>
    </row>
    <row r="11275" ht="12.75">
      <c r="H11275" s="52"/>
    </row>
    <row r="11276" ht="12.75">
      <c r="H11276" s="52"/>
    </row>
    <row r="11277" ht="12.75">
      <c r="H11277" s="52"/>
    </row>
    <row r="11278" ht="12.75">
      <c r="H11278" s="52"/>
    </row>
    <row r="11279" ht="12.75">
      <c r="H11279" s="52"/>
    </row>
    <row r="11280" ht="12.75">
      <c r="H11280" s="52"/>
    </row>
    <row r="11281" ht="12.75">
      <c r="H11281" s="52"/>
    </row>
    <row r="11282" ht="12.75">
      <c r="H11282" s="52"/>
    </row>
    <row r="11283" ht="12.75">
      <c r="H11283" s="52"/>
    </row>
    <row r="11284" ht="12.75">
      <c r="H11284" s="52"/>
    </row>
    <row r="11285" ht="12.75">
      <c r="H11285" s="52"/>
    </row>
    <row r="11286" ht="12.75">
      <c r="H11286" s="52"/>
    </row>
    <row r="11287" ht="12.75">
      <c r="H11287" s="52"/>
    </row>
    <row r="11288" ht="12.75">
      <c r="H11288" s="52"/>
    </row>
    <row r="11289" ht="12.75">
      <c r="H11289" s="52"/>
    </row>
    <row r="11290" ht="12.75">
      <c r="H11290" s="52"/>
    </row>
    <row r="11291" ht="12.75">
      <c r="H11291" s="52"/>
    </row>
    <row r="11292" ht="12.75">
      <c r="H11292" s="52"/>
    </row>
    <row r="11293" ht="12.75">
      <c r="H11293" s="52"/>
    </row>
    <row r="11294" ht="12.75">
      <c r="H11294" s="52"/>
    </row>
    <row r="11295" ht="12.75">
      <c r="H11295" s="52"/>
    </row>
    <row r="11296" ht="12.75">
      <c r="H11296" s="52"/>
    </row>
    <row r="11297" ht="12.75">
      <c r="H11297" s="52"/>
    </row>
    <row r="11298" ht="12.75">
      <c r="H11298" s="52"/>
    </row>
    <row r="11299" ht="12.75">
      <c r="H11299" s="52"/>
    </row>
    <row r="11300" ht="12.75">
      <c r="H11300" s="52"/>
    </row>
    <row r="11301" ht="12.75">
      <c r="H11301" s="52"/>
    </row>
    <row r="11302" ht="12.75">
      <c r="H11302" s="52"/>
    </row>
    <row r="11303" ht="12.75">
      <c r="H11303" s="52"/>
    </row>
    <row r="11304" ht="12.75">
      <c r="H11304" s="52"/>
    </row>
    <row r="11305" ht="12.75">
      <c r="H11305" s="52"/>
    </row>
    <row r="11306" ht="12.75">
      <c r="H11306" s="52"/>
    </row>
    <row r="11307" ht="12.75">
      <c r="H11307" s="52"/>
    </row>
    <row r="11308" ht="12.75">
      <c r="H11308" s="52"/>
    </row>
    <row r="11309" ht="12.75">
      <c r="H11309" s="52"/>
    </row>
    <row r="11310" ht="12.75">
      <c r="H11310" s="52"/>
    </row>
    <row r="11311" ht="12.75">
      <c r="H11311" s="52"/>
    </row>
    <row r="11312" ht="12.75">
      <c r="H11312" s="52"/>
    </row>
    <row r="11313" ht="12.75">
      <c r="H11313" s="52"/>
    </row>
    <row r="11314" ht="12.75">
      <c r="H11314" s="52"/>
    </row>
    <row r="11315" ht="12.75">
      <c r="H11315" s="52"/>
    </row>
    <row r="11316" ht="12.75">
      <c r="H11316" s="52"/>
    </row>
    <row r="11317" ht="12.75">
      <c r="H11317" s="52"/>
    </row>
    <row r="11318" ht="12.75">
      <c r="H11318" s="52"/>
    </row>
    <row r="11319" ht="12.75">
      <c r="H11319" s="52"/>
    </row>
    <row r="11320" ht="12.75">
      <c r="H11320" s="52"/>
    </row>
    <row r="11321" ht="12.75">
      <c r="H11321" s="52"/>
    </row>
    <row r="11322" ht="12.75">
      <c r="H11322" s="52"/>
    </row>
    <row r="11323" ht="12.75">
      <c r="H11323" s="52"/>
    </row>
    <row r="11324" ht="12.75">
      <c r="H11324" s="52"/>
    </row>
    <row r="11325" ht="12.75">
      <c r="H11325" s="52"/>
    </row>
    <row r="11326" ht="12.75">
      <c r="H11326" s="52"/>
    </row>
    <row r="11327" ht="12.75">
      <c r="H11327" s="52"/>
    </row>
    <row r="11328" ht="12.75">
      <c r="H11328" s="52"/>
    </row>
    <row r="11329" ht="12.75">
      <c r="H11329" s="52"/>
    </row>
    <row r="11330" ht="12.75">
      <c r="H11330" s="52"/>
    </row>
    <row r="11331" ht="12.75">
      <c r="H11331" s="52"/>
    </row>
    <row r="11332" ht="12.75">
      <c r="H11332" s="52"/>
    </row>
    <row r="11333" ht="12.75">
      <c r="H11333" s="52"/>
    </row>
    <row r="11334" ht="12.75">
      <c r="H11334" s="52"/>
    </row>
    <row r="11335" ht="12.75">
      <c r="H11335" s="52"/>
    </row>
    <row r="11336" ht="12.75">
      <c r="H11336" s="52"/>
    </row>
    <row r="11337" ht="12.75">
      <c r="H11337" s="52"/>
    </row>
    <row r="11338" ht="12.75">
      <c r="H11338" s="52"/>
    </row>
    <row r="11339" ht="12.75">
      <c r="H11339" s="52"/>
    </row>
    <row r="11340" ht="12.75">
      <c r="H11340" s="52"/>
    </row>
    <row r="11341" ht="12.75">
      <c r="H11341" s="52"/>
    </row>
    <row r="11342" ht="12.75">
      <c r="H11342" s="52"/>
    </row>
    <row r="11343" ht="12.75">
      <c r="H11343" s="52"/>
    </row>
    <row r="11344" ht="12.75">
      <c r="H11344" s="52"/>
    </row>
    <row r="11345" ht="12.75">
      <c r="H11345" s="52"/>
    </row>
    <row r="11346" ht="12.75">
      <c r="H11346" s="52"/>
    </row>
    <row r="11347" ht="12.75">
      <c r="H11347" s="52"/>
    </row>
    <row r="11348" ht="12.75">
      <c r="H11348" s="52"/>
    </row>
    <row r="11349" ht="12.75">
      <c r="H11349" s="52"/>
    </row>
    <row r="11350" ht="12.75">
      <c r="H11350" s="52"/>
    </row>
    <row r="11351" ht="12.75">
      <c r="H11351" s="52"/>
    </row>
    <row r="11352" ht="12.75">
      <c r="H11352" s="52"/>
    </row>
    <row r="11353" ht="12.75">
      <c r="H11353" s="52"/>
    </row>
    <row r="11354" ht="12.75">
      <c r="H11354" s="52"/>
    </row>
    <row r="11355" ht="12.75">
      <c r="H11355" s="52"/>
    </row>
    <row r="11356" ht="12.75">
      <c r="H11356" s="52"/>
    </row>
    <row r="11357" ht="12.75">
      <c r="H11357" s="52"/>
    </row>
    <row r="11358" ht="12.75">
      <c r="H11358" s="52"/>
    </row>
    <row r="11359" ht="12.75">
      <c r="H11359" s="52"/>
    </row>
    <row r="11360" ht="12.75">
      <c r="H11360" s="52"/>
    </row>
    <row r="11361" ht="12.75">
      <c r="H11361" s="52"/>
    </row>
    <row r="11362" ht="12.75">
      <c r="H11362" s="52"/>
    </row>
    <row r="11363" ht="12.75">
      <c r="H11363" s="52"/>
    </row>
    <row r="11364" ht="12.75">
      <c r="H11364" s="52"/>
    </row>
    <row r="11365" ht="12.75">
      <c r="H11365" s="52"/>
    </row>
    <row r="11366" ht="12.75">
      <c r="H11366" s="52"/>
    </row>
    <row r="11367" ht="12.75">
      <c r="H11367" s="52"/>
    </row>
    <row r="11368" ht="12.75">
      <c r="H11368" s="52"/>
    </row>
    <row r="11369" ht="12.75">
      <c r="H11369" s="52"/>
    </row>
    <row r="11370" ht="12.75">
      <c r="H11370" s="52"/>
    </row>
    <row r="11371" ht="12.75">
      <c r="H11371" s="52"/>
    </row>
    <row r="11372" ht="12.75">
      <c r="H11372" s="52"/>
    </row>
    <row r="11373" ht="12.75">
      <c r="H11373" s="52"/>
    </row>
    <row r="11374" ht="12.75">
      <c r="H11374" s="52"/>
    </row>
    <row r="11375" ht="12.75">
      <c r="H11375" s="52"/>
    </row>
    <row r="11376" ht="12.75">
      <c r="H11376" s="52"/>
    </row>
    <row r="11377" ht="12.75">
      <c r="H11377" s="52"/>
    </row>
    <row r="11378" ht="12.75">
      <c r="H11378" s="52"/>
    </row>
    <row r="11379" ht="12.75">
      <c r="H11379" s="52"/>
    </row>
    <row r="11380" ht="12.75">
      <c r="H11380" s="52"/>
    </row>
    <row r="11381" ht="12.75">
      <c r="H11381" s="52"/>
    </row>
    <row r="11382" ht="12.75">
      <c r="H11382" s="52"/>
    </row>
    <row r="11383" ht="12.75">
      <c r="H11383" s="52"/>
    </row>
    <row r="11384" ht="12.75">
      <c r="H11384" s="52"/>
    </row>
    <row r="11385" ht="12.75">
      <c r="H11385" s="52"/>
    </row>
    <row r="11386" ht="12.75">
      <c r="H11386" s="52"/>
    </row>
    <row r="11387" ht="12.75">
      <c r="H11387" s="52"/>
    </row>
    <row r="11388" ht="12.75">
      <c r="H11388" s="52"/>
    </row>
    <row r="11389" ht="12.75">
      <c r="H11389" s="52"/>
    </row>
    <row r="11390" ht="12.75">
      <c r="H11390" s="52"/>
    </row>
    <row r="11391" ht="12.75">
      <c r="H11391" s="52"/>
    </row>
    <row r="11392" ht="12.75">
      <c r="H11392" s="52"/>
    </row>
    <row r="11393" ht="12.75">
      <c r="H11393" s="52"/>
    </row>
    <row r="11394" ht="12.75">
      <c r="H11394" s="52"/>
    </row>
    <row r="11395" ht="12.75">
      <c r="H11395" s="52"/>
    </row>
    <row r="11396" ht="12.75">
      <c r="H11396" s="52"/>
    </row>
    <row r="11397" ht="12.75">
      <c r="H11397" s="52"/>
    </row>
    <row r="11398" ht="12.75">
      <c r="H11398" s="52"/>
    </row>
    <row r="11399" ht="12.75">
      <c r="H11399" s="52"/>
    </row>
    <row r="11400" ht="12.75">
      <c r="H11400" s="52"/>
    </row>
    <row r="11401" ht="12.75">
      <c r="H11401" s="52"/>
    </row>
    <row r="11402" ht="12.75">
      <c r="H11402" s="52"/>
    </row>
    <row r="11403" ht="12.75">
      <c r="H11403" s="52"/>
    </row>
    <row r="11404" ht="12.75">
      <c r="H11404" s="52"/>
    </row>
    <row r="11405" ht="12.75">
      <c r="H11405" s="52"/>
    </row>
    <row r="11406" ht="12.75">
      <c r="H11406" s="52"/>
    </row>
    <row r="11407" ht="12.75">
      <c r="H11407" s="52"/>
    </row>
    <row r="11408" ht="12.75">
      <c r="H11408" s="52"/>
    </row>
    <row r="11409" ht="12.75">
      <c r="H11409" s="52"/>
    </row>
    <row r="11410" ht="12.75">
      <c r="H11410" s="52"/>
    </row>
    <row r="11411" ht="12.75">
      <c r="H11411" s="52"/>
    </row>
    <row r="11412" ht="12.75">
      <c r="H11412" s="52"/>
    </row>
    <row r="11413" ht="12.75">
      <c r="H11413" s="52"/>
    </row>
    <row r="11414" ht="12.75">
      <c r="H11414" s="52"/>
    </row>
    <row r="11415" ht="12.75">
      <c r="H11415" s="52"/>
    </row>
    <row r="11416" ht="12.75">
      <c r="H11416" s="52"/>
    </row>
    <row r="11417" ht="12.75">
      <c r="H11417" s="52"/>
    </row>
    <row r="11418" ht="12.75">
      <c r="H11418" s="52"/>
    </row>
    <row r="11419" ht="12.75">
      <c r="H11419" s="52"/>
    </row>
    <row r="11420" ht="12.75">
      <c r="H11420" s="52"/>
    </row>
    <row r="11421" ht="12.75">
      <c r="H11421" s="52"/>
    </row>
    <row r="11422" ht="12.75">
      <c r="H11422" s="52"/>
    </row>
    <row r="11423" ht="12.75">
      <c r="H11423" s="52"/>
    </row>
    <row r="11424" ht="12.75">
      <c r="H11424" s="52"/>
    </row>
    <row r="11425" ht="12.75">
      <c r="H11425" s="52"/>
    </row>
    <row r="11426" ht="12.75">
      <c r="H11426" s="52"/>
    </row>
    <row r="11427" ht="12.75">
      <c r="H11427" s="52"/>
    </row>
    <row r="11428" ht="12.75">
      <c r="H11428" s="52"/>
    </row>
    <row r="11429" ht="12.75">
      <c r="H11429" s="52"/>
    </row>
    <row r="11430" ht="12.75">
      <c r="H11430" s="52"/>
    </row>
    <row r="11431" ht="12.75">
      <c r="H11431" s="52"/>
    </row>
    <row r="11432" ht="12.75">
      <c r="H11432" s="52"/>
    </row>
    <row r="11433" ht="12.75">
      <c r="H11433" s="52"/>
    </row>
    <row r="11434" ht="12.75">
      <c r="H11434" s="52"/>
    </row>
    <row r="11435" ht="12.75">
      <c r="H11435" s="52"/>
    </row>
    <row r="11436" ht="12.75">
      <c r="H11436" s="52"/>
    </row>
    <row r="11437" ht="12.75">
      <c r="H11437" s="52"/>
    </row>
    <row r="11438" ht="12.75">
      <c r="H11438" s="52"/>
    </row>
    <row r="11439" ht="12.75">
      <c r="H11439" s="52"/>
    </row>
    <row r="11440" ht="12.75">
      <c r="H11440" s="52"/>
    </row>
    <row r="11441" ht="12.75">
      <c r="H11441" s="52"/>
    </row>
    <row r="11442" ht="12.75">
      <c r="H11442" s="52"/>
    </row>
    <row r="11443" ht="12.75">
      <c r="H11443" s="52"/>
    </row>
    <row r="11444" ht="12.75">
      <c r="H11444" s="52"/>
    </row>
    <row r="11445" ht="12.75">
      <c r="H11445" s="52"/>
    </row>
    <row r="11446" ht="12.75">
      <c r="H11446" s="52"/>
    </row>
    <row r="11447" ht="12.75">
      <c r="H11447" s="52"/>
    </row>
    <row r="11448" ht="12.75">
      <c r="H11448" s="52"/>
    </row>
    <row r="11449" ht="12.75">
      <c r="H11449" s="52"/>
    </row>
    <row r="11450" ht="12.75">
      <c r="H11450" s="52"/>
    </row>
    <row r="11451" ht="12.75">
      <c r="H11451" s="52"/>
    </row>
    <row r="11452" ht="12.75">
      <c r="H11452" s="52"/>
    </row>
    <row r="11453" ht="12.75">
      <c r="H11453" s="52"/>
    </row>
    <row r="11454" ht="12.75">
      <c r="H11454" s="52"/>
    </row>
    <row r="11455" ht="12.75">
      <c r="H11455" s="52"/>
    </row>
    <row r="11456" ht="12.75">
      <c r="H11456" s="52"/>
    </row>
    <row r="11457" ht="12.75">
      <c r="H11457" s="52"/>
    </row>
    <row r="11458" ht="12.75">
      <c r="H11458" s="52"/>
    </row>
    <row r="11459" ht="12.75">
      <c r="H11459" s="52"/>
    </row>
    <row r="11460" ht="12.75">
      <c r="H11460" s="52"/>
    </row>
    <row r="11461" ht="12.75">
      <c r="H11461" s="52"/>
    </row>
    <row r="11462" ht="12.75">
      <c r="H11462" s="52"/>
    </row>
    <row r="11463" ht="12.75">
      <c r="H11463" s="52"/>
    </row>
    <row r="11464" ht="12.75">
      <c r="H11464" s="52"/>
    </row>
    <row r="11465" ht="12.75">
      <c r="H11465" s="52"/>
    </row>
    <row r="11466" ht="12.75">
      <c r="H11466" s="52"/>
    </row>
    <row r="11467" ht="12.75">
      <c r="H11467" s="52"/>
    </row>
    <row r="11468" ht="12.75">
      <c r="H11468" s="52"/>
    </row>
    <row r="11469" ht="12.75">
      <c r="H11469" s="52"/>
    </row>
    <row r="11470" ht="12.75">
      <c r="H11470" s="52"/>
    </row>
    <row r="11471" ht="12.75">
      <c r="H11471" s="52"/>
    </row>
    <row r="11472" ht="12.75">
      <c r="H11472" s="52"/>
    </row>
    <row r="11473" ht="12.75">
      <c r="H11473" s="52"/>
    </row>
    <row r="11474" ht="12.75">
      <c r="H11474" s="52"/>
    </row>
    <row r="11475" ht="12.75">
      <c r="H11475" s="52"/>
    </row>
    <row r="11476" ht="12.75">
      <c r="H11476" s="52"/>
    </row>
    <row r="11477" ht="12.75">
      <c r="H11477" s="52"/>
    </row>
    <row r="11478" ht="12.75">
      <c r="H11478" s="52"/>
    </row>
    <row r="11479" ht="12.75">
      <c r="H11479" s="52"/>
    </row>
    <row r="11480" ht="12.75">
      <c r="H11480" s="52"/>
    </row>
    <row r="11481" ht="12.75">
      <c r="H11481" s="52"/>
    </row>
    <row r="11482" ht="12.75">
      <c r="H11482" s="52"/>
    </row>
    <row r="11483" ht="12.75">
      <c r="H11483" s="52"/>
    </row>
    <row r="11484" ht="12.75">
      <c r="H11484" s="52"/>
    </row>
    <row r="11485" ht="12.75">
      <c r="H11485" s="52"/>
    </row>
    <row r="11486" ht="12.75">
      <c r="H11486" s="52"/>
    </row>
    <row r="11487" ht="12.75">
      <c r="H11487" s="52"/>
    </row>
    <row r="11488" ht="12.75">
      <c r="H11488" s="52"/>
    </row>
    <row r="11489" ht="12.75">
      <c r="H11489" s="52"/>
    </row>
    <row r="11490" ht="12.75">
      <c r="H11490" s="52"/>
    </row>
    <row r="11491" ht="12.75">
      <c r="H11491" s="52"/>
    </row>
    <row r="11492" ht="12.75">
      <c r="H11492" s="52"/>
    </row>
    <row r="11493" ht="12.75">
      <c r="H11493" s="52"/>
    </row>
    <row r="11494" ht="12.75">
      <c r="H11494" s="52"/>
    </row>
    <row r="11495" ht="12.75">
      <c r="H11495" s="52"/>
    </row>
    <row r="11496" ht="12.75">
      <c r="H11496" s="52"/>
    </row>
    <row r="11497" ht="12.75">
      <c r="H11497" s="52"/>
    </row>
    <row r="11498" ht="12.75">
      <c r="H11498" s="52"/>
    </row>
    <row r="11499" ht="12.75">
      <c r="H11499" s="52"/>
    </row>
    <row r="11500" ht="12.75">
      <c r="H11500" s="52"/>
    </row>
    <row r="11501" ht="12.75">
      <c r="H11501" s="52"/>
    </row>
    <row r="11502" ht="12.75">
      <c r="H11502" s="52"/>
    </row>
    <row r="11503" ht="12.75">
      <c r="H11503" s="52"/>
    </row>
    <row r="11504" ht="12.75">
      <c r="H11504" s="52"/>
    </row>
    <row r="11505" ht="12.75">
      <c r="H11505" s="52"/>
    </row>
    <row r="11506" ht="12.75">
      <c r="H11506" s="52"/>
    </row>
    <row r="11507" ht="12.75">
      <c r="H11507" s="52"/>
    </row>
    <row r="11508" ht="12.75">
      <c r="H11508" s="52"/>
    </row>
    <row r="11509" ht="12.75">
      <c r="H11509" s="52"/>
    </row>
    <row r="11510" ht="12.75">
      <c r="H11510" s="52"/>
    </row>
    <row r="11511" ht="12.75">
      <c r="H11511" s="52"/>
    </row>
    <row r="11512" ht="12.75">
      <c r="H11512" s="52"/>
    </row>
    <row r="11513" ht="12.75">
      <c r="H11513" s="52"/>
    </row>
    <row r="11514" ht="12.75">
      <c r="H11514" s="52"/>
    </row>
    <row r="11515" ht="12.75">
      <c r="H11515" s="52"/>
    </row>
    <row r="11516" ht="12.75">
      <c r="H11516" s="52"/>
    </row>
    <row r="11517" ht="12.75">
      <c r="H11517" s="52"/>
    </row>
    <row r="11518" ht="12.75">
      <c r="H11518" s="52"/>
    </row>
    <row r="11519" ht="12.75">
      <c r="H11519" s="52"/>
    </row>
    <row r="11520" ht="12.75">
      <c r="H11520" s="52"/>
    </row>
    <row r="11521" ht="12.75">
      <c r="H11521" s="52"/>
    </row>
    <row r="11522" ht="12.75">
      <c r="H11522" s="52"/>
    </row>
    <row r="11523" ht="12.75">
      <c r="H11523" s="52"/>
    </row>
    <row r="11524" ht="12.75">
      <c r="H11524" s="52"/>
    </row>
    <row r="11525" ht="12.75">
      <c r="H11525" s="52"/>
    </row>
    <row r="11526" ht="12.75">
      <c r="H11526" s="52"/>
    </row>
    <row r="11527" ht="12.75">
      <c r="H11527" s="52"/>
    </row>
    <row r="11528" ht="12.75">
      <c r="H11528" s="52"/>
    </row>
    <row r="11529" ht="12.75">
      <c r="H11529" s="52"/>
    </row>
    <row r="11530" ht="12.75">
      <c r="H11530" s="52"/>
    </row>
    <row r="11531" ht="12.75">
      <c r="H11531" s="52"/>
    </row>
    <row r="11532" ht="12.75">
      <c r="H11532" s="52"/>
    </row>
    <row r="11533" ht="12.75">
      <c r="H11533" s="52"/>
    </row>
    <row r="11534" ht="12.75">
      <c r="H11534" s="52"/>
    </row>
    <row r="11535" ht="12.75">
      <c r="H11535" s="52"/>
    </row>
    <row r="11536" ht="12.75">
      <c r="H11536" s="52"/>
    </row>
    <row r="11537" ht="12.75">
      <c r="H11537" s="52"/>
    </row>
    <row r="11538" ht="12.75">
      <c r="H11538" s="52"/>
    </row>
    <row r="11539" ht="12.75">
      <c r="H11539" s="52"/>
    </row>
    <row r="11540" ht="12.75">
      <c r="H11540" s="52"/>
    </row>
    <row r="11541" ht="12.75">
      <c r="H11541" s="52"/>
    </row>
    <row r="11542" ht="12.75">
      <c r="H11542" s="52"/>
    </row>
    <row r="11543" ht="12.75">
      <c r="H11543" s="52"/>
    </row>
    <row r="11544" ht="12.75">
      <c r="H11544" s="52"/>
    </row>
    <row r="11545" ht="12.75">
      <c r="H11545" s="52"/>
    </row>
    <row r="11546" ht="12.75">
      <c r="H11546" s="52"/>
    </row>
    <row r="11547" ht="12.75">
      <c r="H11547" s="52"/>
    </row>
    <row r="11548" ht="12.75">
      <c r="H11548" s="52"/>
    </row>
    <row r="11549" ht="12.75">
      <c r="H11549" s="52"/>
    </row>
    <row r="11550" ht="12.75">
      <c r="H11550" s="52"/>
    </row>
    <row r="11551" ht="12.75">
      <c r="H11551" s="52"/>
    </row>
    <row r="11552" ht="12.75">
      <c r="H11552" s="52"/>
    </row>
    <row r="11553" ht="12.75">
      <c r="H11553" s="52"/>
    </row>
    <row r="11554" ht="12.75">
      <c r="H11554" s="52"/>
    </row>
    <row r="11555" ht="12.75">
      <c r="H11555" s="52"/>
    </row>
    <row r="11556" ht="12.75">
      <c r="H11556" s="52"/>
    </row>
    <row r="11557" ht="12.75">
      <c r="H11557" s="52"/>
    </row>
    <row r="11558" ht="12.75">
      <c r="H11558" s="52"/>
    </row>
    <row r="11559" ht="12.75">
      <c r="H11559" s="52"/>
    </row>
    <row r="11560" ht="12.75">
      <c r="H11560" s="52"/>
    </row>
    <row r="11561" ht="12.75">
      <c r="H11561" s="52"/>
    </row>
    <row r="11562" ht="12.75">
      <c r="H11562" s="52"/>
    </row>
    <row r="11563" ht="12.75">
      <c r="H11563" s="52"/>
    </row>
    <row r="11564" ht="12.75">
      <c r="H11564" s="52"/>
    </row>
    <row r="11565" ht="12.75">
      <c r="H11565" s="52"/>
    </row>
    <row r="11566" ht="12.75">
      <c r="H11566" s="52"/>
    </row>
    <row r="11567" ht="12.75">
      <c r="H11567" s="52"/>
    </row>
    <row r="11568" ht="12.75">
      <c r="H11568" s="52"/>
    </row>
    <row r="11569" ht="12.75">
      <c r="H11569" s="52"/>
    </row>
    <row r="11570" ht="12.75">
      <c r="H11570" s="52"/>
    </row>
    <row r="11571" ht="12.75">
      <c r="H11571" s="52"/>
    </row>
    <row r="11572" ht="12.75">
      <c r="H11572" s="52"/>
    </row>
    <row r="11573" ht="12.75">
      <c r="H11573" s="52"/>
    </row>
    <row r="11574" ht="12.75">
      <c r="H11574" s="52"/>
    </row>
    <row r="11575" ht="12.75">
      <c r="H11575" s="52"/>
    </row>
    <row r="11576" ht="12.75">
      <c r="H11576" s="52"/>
    </row>
    <row r="11577" ht="12.75">
      <c r="H11577" s="52"/>
    </row>
    <row r="11578" ht="12.75">
      <c r="H11578" s="52"/>
    </row>
    <row r="11579" ht="12.75">
      <c r="H11579" s="52"/>
    </row>
    <row r="11580" ht="12.75">
      <c r="H11580" s="52"/>
    </row>
    <row r="11581" ht="12.75">
      <c r="H11581" s="52"/>
    </row>
    <row r="11582" ht="12.75">
      <c r="H11582" s="52"/>
    </row>
    <row r="11583" ht="12.75">
      <c r="H11583" s="52"/>
    </row>
    <row r="11584" ht="12.75">
      <c r="H11584" s="52"/>
    </row>
    <row r="11585" ht="12.75">
      <c r="H11585" s="52"/>
    </row>
    <row r="11586" ht="12.75">
      <c r="H11586" s="52"/>
    </row>
    <row r="11587" ht="12.75">
      <c r="H11587" s="52"/>
    </row>
    <row r="11588" ht="12.75">
      <c r="H11588" s="52"/>
    </row>
    <row r="11589" ht="12.75">
      <c r="H11589" s="52"/>
    </row>
    <row r="11590" ht="12.75">
      <c r="H11590" s="52"/>
    </row>
    <row r="11591" ht="12.75">
      <c r="H11591" s="52"/>
    </row>
    <row r="11592" ht="12.75">
      <c r="H11592" s="52"/>
    </row>
    <row r="11593" ht="12.75">
      <c r="H11593" s="52"/>
    </row>
    <row r="11594" ht="12.75">
      <c r="H11594" s="52"/>
    </row>
    <row r="11595" ht="12.75">
      <c r="H11595" s="52"/>
    </row>
    <row r="11596" ht="12.75">
      <c r="H11596" s="52"/>
    </row>
    <row r="11597" ht="12.75">
      <c r="H11597" s="52"/>
    </row>
    <row r="11598" ht="12.75">
      <c r="H11598" s="52"/>
    </row>
    <row r="11599" ht="12.75">
      <c r="H11599" s="52"/>
    </row>
    <row r="11600" ht="12.75">
      <c r="H11600" s="52"/>
    </row>
    <row r="11601" ht="12.75">
      <c r="H11601" s="52"/>
    </row>
    <row r="11602" ht="12.75">
      <c r="H11602" s="52"/>
    </row>
    <row r="11603" ht="12.75">
      <c r="H11603" s="52"/>
    </row>
    <row r="11604" ht="12.75">
      <c r="H11604" s="52"/>
    </row>
    <row r="11605" ht="12.75">
      <c r="H11605" s="52"/>
    </row>
    <row r="11606" ht="12.75">
      <c r="H11606" s="52"/>
    </row>
    <row r="11607" ht="12.75">
      <c r="H11607" s="52"/>
    </row>
    <row r="11608" ht="12.75">
      <c r="H11608" s="52"/>
    </row>
    <row r="11609" ht="12.75">
      <c r="H11609" s="52"/>
    </row>
    <row r="11610" ht="12.75">
      <c r="H11610" s="52"/>
    </row>
    <row r="11611" ht="12.75">
      <c r="H11611" s="52"/>
    </row>
    <row r="11612" ht="12.75">
      <c r="H11612" s="52"/>
    </row>
    <row r="11613" ht="12.75">
      <c r="H11613" s="52"/>
    </row>
    <row r="11614" ht="12.75">
      <c r="H11614" s="52"/>
    </row>
    <row r="11615" ht="12.75">
      <c r="H11615" s="52"/>
    </row>
    <row r="11616" ht="12.75">
      <c r="H11616" s="52"/>
    </row>
    <row r="11617" ht="12.75">
      <c r="H11617" s="52"/>
    </row>
    <row r="11618" ht="12.75">
      <c r="H11618" s="52"/>
    </row>
    <row r="11619" ht="12.75">
      <c r="H11619" s="52"/>
    </row>
    <row r="11620" ht="12.75">
      <c r="H11620" s="52"/>
    </row>
    <row r="11621" ht="12.75">
      <c r="H11621" s="52"/>
    </row>
    <row r="11622" ht="12.75">
      <c r="H11622" s="52"/>
    </row>
    <row r="11623" ht="12.75">
      <c r="H11623" s="52"/>
    </row>
    <row r="11624" ht="12.75">
      <c r="H11624" s="52"/>
    </row>
    <row r="11625" ht="12.75">
      <c r="H11625" s="52"/>
    </row>
    <row r="11626" ht="12.75">
      <c r="H11626" s="52"/>
    </row>
    <row r="11627" ht="12.75">
      <c r="H11627" s="52"/>
    </row>
    <row r="11628" ht="12.75">
      <c r="H11628" s="52"/>
    </row>
    <row r="11629" ht="12.75">
      <c r="H11629" s="52"/>
    </row>
    <row r="11630" ht="12.75">
      <c r="H11630" s="52"/>
    </row>
    <row r="11631" ht="12.75">
      <c r="H11631" s="52"/>
    </row>
    <row r="11632" ht="12.75">
      <c r="H11632" s="52"/>
    </row>
    <row r="11633" ht="12.75">
      <c r="H11633" s="52"/>
    </row>
    <row r="11634" ht="12.75">
      <c r="H11634" s="52"/>
    </row>
    <row r="11635" ht="12.75">
      <c r="H11635" s="52"/>
    </row>
    <row r="11636" ht="12.75">
      <c r="H11636" s="52"/>
    </row>
    <row r="11637" ht="12.75">
      <c r="H11637" s="52"/>
    </row>
    <row r="11638" ht="12.75">
      <c r="H11638" s="52"/>
    </row>
    <row r="11639" ht="12.75">
      <c r="H11639" s="52"/>
    </row>
    <row r="11640" ht="12.75">
      <c r="H11640" s="52"/>
    </row>
    <row r="11641" ht="12.75">
      <c r="H11641" s="52"/>
    </row>
    <row r="11642" ht="12.75">
      <c r="H11642" s="52"/>
    </row>
    <row r="11643" ht="12.75">
      <c r="H11643" s="52"/>
    </row>
    <row r="11644" ht="12.75">
      <c r="H11644" s="52"/>
    </row>
    <row r="11645" ht="12.75">
      <c r="H11645" s="52"/>
    </row>
    <row r="11646" ht="12.75">
      <c r="H11646" s="52"/>
    </row>
    <row r="11647" ht="12.75">
      <c r="H11647" s="52"/>
    </row>
    <row r="11648" ht="12.75">
      <c r="H11648" s="52"/>
    </row>
    <row r="11649" ht="12.75">
      <c r="H11649" s="52"/>
    </row>
    <row r="11650" ht="12.75">
      <c r="H11650" s="52"/>
    </row>
    <row r="11651" ht="12.75">
      <c r="H11651" s="52"/>
    </row>
    <row r="11652" ht="12.75">
      <c r="H11652" s="52"/>
    </row>
    <row r="11653" ht="12.75">
      <c r="H11653" s="52"/>
    </row>
    <row r="11654" ht="12.75">
      <c r="H11654" s="52"/>
    </row>
    <row r="11655" ht="12.75">
      <c r="H11655" s="52"/>
    </row>
    <row r="11656" ht="12.75">
      <c r="H11656" s="52"/>
    </row>
    <row r="11657" ht="12.75">
      <c r="H11657" s="52"/>
    </row>
    <row r="11658" ht="12.75">
      <c r="H11658" s="52"/>
    </row>
    <row r="11659" ht="12.75">
      <c r="H11659" s="52"/>
    </row>
    <row r="11660" ht="12.75">
      <c r="H11660" s="52"/>
    </row>
    <row r="11661" ht="12.75">
      <c r="H11661" s="52"/>
    </row>
    <row r="11662" ht="12.75">
      <c r="H11662" s="52"/>
    </row>
    <row r="11663" ht="12.75">
      <c r="H11663" s="52"/>
    </row>
    <row r="11664" ht="12.75">
      <c r="H11664" s="52"/>
    </row>
    <row r="11665" ht="12.75">
      <c r="H11665" s="52"/>
    </row>
    <row r="11666" ht="12.75">
      <c r="H11666" s="52"/>
    </row>
    <row r="11667" ht="12.75">
      <c r="H11667" s="52"/>
    </row>
    <row r="11668" ht="12.75">
      <c r="H11668" s="52"/>
    </row>
    <row r="11669" ht="12.75">
      <c r="H11669" s="52"/>
    </row>
    <row r="11670" ht="12.75">
      <c r="H11670" s="52"/>
    </row>
    <row r="11671" ht="12.75">
      <c r="H11671" s="52"/>
    </row>
    <row r="11672" ht="12.75">
      <c r="H11672" s="52"/>
    </row>
    <row r="11673" ht="12.75">
      <c r="H11673" s="52"/>
    </row>
    <row r="11674" ht="12.75">
      <c r="H11674" s="52"/>
    </row>
    <row r="11675" ht="12.75">
      <c r="H11675" s="52"/>
    </row>
    <row r="11676" ht="12.75">
      <c r="H11676" s="52"/>
    </row>
    <row r="11677" ht="12.75">
      <c r="H11677" s="52"/>
    </row>
    <row r="11678" ht="12.75">
      <c r="H11678" s="52"/>
    </row>
    <row r="11679" ht="12.75">
      <c r="H11679" s="52"/>
    </row>
    <row r="11680" ht="12.75">
      <c r="H11680" s="52"/>
    </row>
    <row r="11681" ht="12.75">
      <c r="H11681" s="52"/>
    </row>
    <row r="11682" ht="12.75">
      <c r="H11682" s="52"/>
    </row>
    <row r="11683" ht="12.75">
      <c r="H11683" s="52"/>
    </row>
    <row r="11684" ht="12.75">
      <c r="H11684" s="52"/>
    </row>
    <row r="11685" ht="12.75">
      <c r="H11685" s="52"/>
    </row>
    <row r="11686" ht="12.75">
      <c r="H11686" s="52"/>
    </row>
    <row r="11687" ht="12.75">
      <c r="H11687" s="52"/>
    </row>
    <row r="11688" ht="12.75">
      <c r="H11688" s="52"/>
    </row>
    <row r="11689" ht="12.75">
      <c r="H11689" s="52"/>
    </row>
    <row r="11690" ht="12.75">
      <c r="H11690" s="52"/>
    </row>
    <row r="11691" ht="12.75">
      <c r="H11691" s="52"/>
    </row>
    <row r="11692" ht="12.75">
      <c r="H11692" s="52"/>
    </row>
    <row r="11693" ht="12.75">
      <c r="H11693" s="52"/>
    </row>
    <row r="11694" ht="12.75">
      <c r="H11694" s="52"/>
    </row>
    <row r="11695" ht="12.75">
      <c r="H11695" s="52"/>
    </row>
    <row r="11696" ht="12.75">
      <c r="H11696" s="52"/>
    </row>
    <row r="11697" ht="12.75">
      <c r="H11697" s="52"/>
    </row>
    <row r="11698" ht="12.75">
      <c r="H11698" s="52"/>
    </row>
    <row r="11699" ht="12.75">
      <c r="H11699" s="52"/>
    </row>
    <row r="11700" ht="12.75">
      <c r="H11700" s="52"/>
    </row>
    <row r="11701" ht="12.75">
      <c r="H11701" s="52"/>
    </row>
    <row r="11702" ht="12.75">
      <c r="H11702" s="52"/>
    </row>
    <row r="11703" ht="12.75">
      <c r="H11703" s="52"/>
    </row>
    <row r="11704" ht="12.75">
      <c r="H11704" s="52"/>
    </row>
    <row r="11705" ht="12.75">
      <c r="H11705" s="52"/>
    </row>
    <row r="11706" ht="12.75">
      <c r="H11706" s="52"/>
    </row>
    <row r="11707" ht="12.75">
      <c r="H11707" s="52"/>
    </row>
    <row r="11708" ht="12.75">
      <c r="H11708" s="52"/>
    </row>
    <row r="11709" ht="12.75">
      <c r="H11709" s="52"/>
    </row>
    <row r="11710" ht="12.75">
      <c r="H11710" s="52"/>
    </row>
    <row r="11711" ht="12.75">
      <c r="H11711" s="52"/>
    </row>
    <row r="11712" ht="12.75">
      <c r="H11712" s="52"/>
    </row>
    <row r="11713" ht="12.75">
      <c r="H11713" s="52"/>
    </row>
    <row r="11714" ht="12.75">
      <c r="H11714" s="52"/>
    </row>
    <row r="11715" ht="12.75">
      <c r="H11715" s="52"/>
    </row>
    <row r="11716" ht="12.75">
      <c r="H11716" s="52"/>
    </row>
    <row r="11717" ht="12.75">
      <c r="H11717" s="52"/>
    </row>
    <row r="11718" ht="12.75">
      <c r="H11718" s="52"/>
    </row>
    <row r="11719" ht="12.75">
      <c r="H11719" s="52"/>
    </row>
    <row r="11720" ht="12.75">
      <c r="H11720" s="52"/>
    </row>
    <row r="11721" ht="12.75">
      <c r="H11721" s="52"/>
    </row>
    <row r="11722" ht="12.75">
      <c r="H11722" s="52"/>
    </row>
    <row r="11723" ht="12.75">
      <c r="H11723" s="52"/>
    </row>
    <row r="11724" ht="12.75">
      <c r="H11724" s="52"/>
    </row>
    <row r="11725" ht="12.75">
      <c r="H11725" s="52"/>
    </row>
    <row r="11726" ht="12.75">
      <c r="H11726" s="52"/>
    </row>
    <row r="11727" ht="12.75">
      <c r="H11727" s="52"/>
    </row>
    <row r="11728" ht="12.75">
      <c r="H11728" s="52"/>
    </row>
    <row r="11729" ht="12.75">
      <c r="H11729" s="52"/>
    </row>
    <row r="11730" ht="12.75">
      <c r="H11730" s="52"/>
    </row>
    <row r="11731" ht="12.75">
      <c r="H11731" s="52"/>
    </row>
    <row r="11732" ht="12.75">
      <c r="H11732" s="52"/>
    </row>
    <row r="11733" ht="12.75">
      <c r="H11733" s="52"/>
    </row>
    <row r="11734" ht="12.75">
      <c r="H11734" s="52"/>
    </row>
    <row r="11735" ht="12.75">
      <c r="H11735" s="52"/>
    </row>
    <row r="11736" ht="12.75">
      <c r="H11736" s="52"/>
    </row>
    <row r="11737" ht="12.75">
      <c r="H11737" s="52"/>
    </row>
    <row r="11738" ht="12.75">
      <c r="H11738" s="52"/>
    </row>
    <row r="11739" ht="12.75">
      <c r="H11739" s="52"/>
    </row>
    <row r="11740" ht="12.75">
      <c r="H11740" s="52"/>
    </row>
    <row r="11741" ht="12.75">
      <c r="H11741" s="52"/>
    </row>
    <row r="11742" ht="12.75">
      <c r="H11742" s="52"/>
    </row>
    <row r="11743" ht="12.75">
      <c r="H11743" s="52"/>
    </row>
    <row r="11744" ht="12.75">
      <c r="H11744" s="52"/>
    </row>
    <row r="11745" ht="12.75">
      <c r="H11745" s="52"/>
    </row>
    <row r="11746" ht="12.75">
      <c r="H11746" s="52"/>
    </row>
    <row r="11747" ht="12.75">
      <c r="H11747" s="52"/>
    </row>
    <row r="11748" ht="12.75">
      <c r="H11748" s="52"/>
    </row>
    <row r="11749" ht="12.75">
      <c r="H11749" s="52"/>
    </row>
    <row r="11750" ht="12.75">
      <c r="H11750" s="52"/>
    </row>
    <row r="11751" ht="12.75">
      <c r="H11751" s="52"/>
    </row>
    <row r="11752" ht="12.75">
      <c r="H11752" s="52"/>
    </row>
    <row r="11753" ht="12.75">
      <c r="H11753" s="52"/>
    </row>
    <row r="11754" ht="12.75">
      <c r="H11754" s="52"/>
    </row>
    <row r="11755" ht="12.75">
      <c r="H11755" s="52"/>
    </row>
    <row r="11756" ht="12.75">
      <c r="H11756" s="52"/>
    </row>
    <row r="11757" ht="12.75">
      <c r="H11757" s="52"/>
    </row>
    <row r="11758" ht="12.75">
      <c r="H11758" s="52"/>
    </row>
    <row r="11759" ht="12.75">
      <c r="H11759" s="52"/>
    </row>
    <row r="11760" ht="12.75">
      <c r="H11760" s="52"/>
    </row>
    <row r="11761" ht="12.75">
      <c r="H11761" s="52"/>
    </row>
    <row r="11762" ht="12.75">
      <c r="H11762" s="52"/>
    </row>
    <row r="11763" ht="12.75">
      <c r="H11763" s="52"/>
    </row>
    <row r="11764" ht="12.75">
      <c r="H11764" s="52"/>
    </row>
    <row r="11765" ht="12.75">
      <c r="H11765" s="52"/>
    </row>
    <row r="11766" ht="12.75">
      <c r="H11766" s="52"/>
    </row>
    <row r="11767" ht="12.75">
      <c r="H11767" s="52"/>
    </row>
    <row r="11768" ht="12.75">
      <c r="H11768" s="52"/>
    </row>
    <row r="11769" ht="12.75">
      <c r="H11769" s="52"/>
    </row>
    <row r="11770" ht="12.75">
      <c r="H11770" s="52"/>
    </row>
    <row r="11771" ht="12.75">
      <c r="H11771" s="52"/>
    </row>
    <row r="11772" ht="12.75">
      <c r="H11772" s="52"/>
    </row>
    <row r="11773" ht="12.75">
      <c r="H11773" s="52"/>
    </row>
    <row r="11774" ht="12.75">
      <c r="H11774" s="52"/>
    </row>
    <row r="11775" ht="12.75">
      <c r="H11775" s="52"/>
    </row>
    <row r="11776" ht="12.75">
      <c r="H11776" s="52"/>
    </row>
    <row r="11777" ht="12.75">
      <c r="H11777" s="52"/>
    </row>
    <row r="11778" ht="12.75">
      <c r="H11778" s="52"/>
    </row>
    <row r="11779" ht="12.75">
      <c r="H11779" s="52"/>
    </row>
    <row r="11780" ht="12.75">
      <c r="H11780" s="52"/>
    </row>
    <row r="11781" ht="12.75">
      <c r="H11781" s="52"/>
    </row>
    <row r="11782" ht="12.75">
      <c r="H11782" s="52"/>
    </row>
    <row r="11783" ht="12.75">
      <c r="H11783" s="52"/>
    </row>
    <row r="11784" ht="12.75">
      <c r="H11784" s="52"/>
    </row>
    <row r="11785" ht="12.75">
      <c r="H11785" s="52"/>
    </row>
    <row r="11786" ht="12.75">
      <c r="H11786" s="52"/>
    </row>
    <row r="11787" ht="12.75">
      <c r="H11787" s="52"/>
    </row>
    <row r="11788" ht="12.75">
      <c r="H11788" s="52"/>
    </row>
    <row r="11789" ht="12.75">
      <c r="H11789" s="52"/>
    </row>
    <row r="11790" ht="12.75">
      <c r="H11790" s="52"/>
    </row>
    <row r="11791" ht="12.75">
      <c r="H11791" s="52"/>
    </row>
    <row r="11792" ht="12.75">
      <c r="H11792" s="52"/>
    </row>
    <row r="11793" ht="12.75">
      <c r="H11793" s="52"/>
    </row>
    <row r="11794" ht="12.75">
      <c r="H11794" s="52"/>
    </row>
    <row r="11795" ht="12.75">
      <c r="H11795" s="52"/>
    </row>
    <row r="11796" ht="12.75">
      <c r="H11796" s="52"/>
    </row>
    <row r="11797" ht="12.75">
      <c r="H11797" s="52"/>
    </row>
    <row r="11798" ht="12.75">
      <c r="H11798" s="52"/>
    </row>
    <row r="11799" ht="12.75">
      <c r="H11799" s="52"/>
    </row>
    <row r="11800" ht="12.75">
      <c r="H11800" s="52"/>
    </row>
    <row r="11801" ht="12.75">
      <c r="H11801" s="52"/>
    </row>
    <row r="11802" ht="12.75">
      <c r="H11802" s="52"/>
    </row>
    <row r="11803" ht="12.75">
      <c r="H11803" s="52"/>
    </row>
    <row r="11804" ht="12.75">
      <c r="H11804" s="52"/>
    </row>
    <row r="11805" ht="12.75">
      <c r="H11805" s="52"/>
    </row>
    <row r="11806" ht="12.75">
      <c r="H11806" s="52"/>
    </row>
    <row r="11807" ht="12.75">
      <c r="H11807" s="52"/>
    </row>
    <row r="11808" ht="12.75">
      <c r="H11808" s="52"/>
    </row>
    <row r="11809" ht="12.75">
      <c r="H11809" s="52"/>
    </row>
    <row r="11810" ht="12.75">
      <c r="H11810" s="52"/>
    </row>
    <row r="11811" ht="12.75">
      <c r="H11811" s="52"/>
    </row>
    <row r="11812" ht="12.75">
      <c r="H11812" s="52"/>
    </row>
    <row r="11813" ht="12.75">
      <c r="H11813" s="52"/>
    </row>
    <row r="11814" ht="12.75">
      <c r="H11814" s="52"/>
    </row>
    <row r="11815" ht="12.75">
      <c r="H11815" s="52"/>
    </row>
    <row r="11816" ht="12.75">
      <c r="H11816" s="52"/>
    </row>
    <row r="11817" ht="12.75">
      <c r="H11817" s="52"/>
    </row>
    <row r="11818" ht="12.75">
      <c r="H11818" s="52"/>
    </row>
    <row r="11819" ht="12.75">
      <c r="H11819" s="52"/>
    </row>
    <row r="11820" ht="12.75">
      <c r="H11820" s="52"/>
    </row>
    <row r="11821" ht="12.75">
      <c r="H11821" s="52"/>
    </row>
    <row r="11822" ht="12.75">
      <c r="H11822" s="52"/>
    </row>
    <row r="11823" ht="12.75">
      <c r="H11823" s="52"/>
    </row>
    <row r="11824" ht="12.75">
      <c r="H11824" s="52"/>
    </row>
    <row r="11825" ht="12.75">
      <c r="H11825" s="52"/>
    </row>
    <row r="11826" ht="12.75">
      <c r="H11826" s="52"/>
    </row>
    <row r="11827" ht="12.75">
      <c r="H11827" s="52"/>
    </row>
    <row r="11828" ht="12.75">
      <c r="H11828" s="52"/>
    </row>
    <row r="11829" ht="12.75">
      <c r="H11829" s="52"/>
    </row>
    <row r="11830" ht="12.75">
      <c r="H11830" s="52"/>
    </row>
    <row r="11831" ht="12.75">
      <c r="H11831" s="52"/>
    </row>
    <row r="11832" ht="12.75">
      <c r="H11832" s="52"/>
    </row>
    <row r="11833" ht="12.75">
      <c r="H11833" s="52"/>
    </row>
    <row r="11834" ht="12.75">
      <c r="H11834" s="52"/>
    </row>
    <row r="11835" ht="12.75">
      <c r="H11835" s="52"/>
    </row>
    <row r="11836" ht="12.75">
      <c r="H11836" s="52"/>
    </row>
    <row r="11837" ht="12.75">
      <c r="H11837" s="52"/>
    </row>
    <row r="11838" ht="12.75">
      <c r="H11838" s="52"/>
    </row>
    <row r="11839" ht="12.75">
      <c r="H11839" s="52"/>
    </row>
    <row r="11840" ht="12.75">
      <c r="H11840" s="52"/>
    </row>
    <row r="11841" ht="12.75">
      <c r="H11841" s="52"/>
    </row>
    <row r="11842" ht="12.75">
      <c r="H11842" s="52"/>
    </row>
    <row r="11843" ht="12.75">
      <c r="H11843" s="52"/>
    </row>
    <row r="11844" ht="12.75">
      <c r="H11844" s="52"/>
    </row>
    <row r="11845" ht="12.75">
      <c r="H11845" s="52"/>
    </row>
    <row r="11846" ht="12.75">
      <c r="H11846" s="52"/>
    </row>
    <row r="11847" ht="12.75">
      <c r="H11847" s="52"/>
    </row>
    <row r="11848" ht="12.75">
      <c r="H11848" s="52"/>
    </row>
    <row r="11849" ht="12.75">
      <c r="H11849" s="52"/>
    </row>
    <row r="11850" ht="12.75">
      <c r="H11850" s="52"/>
    </row>
    <row r="11851" ht="12.75">
      <c r="H11851" s="52"/>
    </row>
    <row r="11852" ht="12.75">
      <c r="H11852" s="52"/>
    </row>
    <row r="11853" ht="12.75">
      <c r="H11853" s="52"/>
    </row>
    <row r="11854" ht="12.75">
      <c r="H11854" s="52"/>
    </row>
    <row r="11855" ht="12.75">
      <c r="H11855" s="52"/>
    </row>
    <row r="11856" ht="12.75">
      <c r="H11856" s="52"/>
    </row>
    <row r="11857" ht="12.75">
      <c r="H11857" s="52"/>
    </row>
    <row r="11858" ht="12.75">
      <c r="H11858" s="52"/>
    </row>
    <row r="11859" ht="12.75">
      <c r="H11859" s="52"/>
    </row>
    <row r="11860" ht="12.75">
      <c r="H11860" s="52"/>
    </row>
    <row r="11861" ht="12.75">
      <c r="H11861" s="52"/>
    </row>
    <row r="11862" ht="12.75">
      <c r="H11862" s="52"/>
    </row>
    <row r="11863" ht="12.75">
      <c r="H11863" s="52"/>
    </row>
    <row r="11864" ht="12.75">
      <c r="H11864" s="52"/>
    </row>
    <row r="11865" ht="12.75">
      <c r="H11865" s="52"/>
    </row>
    <row r="11866" ht="12.75">
      <c r="H11866" s="52"/>
    </row>
    <row r="11867" ht="12.75">
      <c r="H11867" s="52"/>
    </row>
    <row r="11868" ht="12.75">
      <c r="H11868" s="52"/>
    </row>
    <row r="11869" ht="12.75">
      <c r="H11869" s="52"/>
    </row>
    <row r="11870" ht="12.75">
      <c r="H11870" s="52"/>
    </row>
    <row r="11871" ht="12.75">
      <c r="H11871" s="52"/>
    </row>
    <row r="11872" ht="12.75">
      <c r="H11872" s="52"/>
    </row>
    <row r="11873" ht="12.75">
      <c r="H11873" s="52"/>
    </row>
    <row r="11874" ht="12.75">
      <c r="H11874" s="52"/>
    </row>
    <row r="11875" ht="12.75">
      <c r="H11875" s="52"/>
    </row>
    <row r="11876" ht="12.75">
      <c r="H11876" s="52"/>
    </row>
    <row r="11877" ht="12.75">
      <c r="H11877" s="52"/>
    </row>
    <row r="11878" ht="12.75">
      <c r="H11878" s="52"/>
    </row>
    <row r="11879" ht="12.75">
      <c r="H11879" s="52"/>
    </row>
    <row r="11880" ht="12.75">
      <c r="H11880" s="52"/>
    </row>
    <row r="11881" ht="12.75">
      <c r="H11881" s="52"/>
    </row>
    <row r="11882" ht="12.75">
      <c r="H11882" s="52"/>
    </row>
    <row r="11883" ht="12.75">
      <c r="H11883" s="52"/>
    </row>
    <row r="11884" ht="12.75">
      <c r="H11884" s="52"/>
    </row>
    <row r="11885" ht="12.75">
      <c r="H11885" s="52"/>
    </row>
    <row r="11886" ht="12.75">
      <c r="H11886" s="52"/>
    </row>
    <row r="11887" ht="12.75">
      <c r="H11887" s="52"/>
    </row>
    <row r="11888" ht="12.75">
      <c r="H11888" s="52"/>
    </row>
    <row r="11889" ht="12.75">
      <c r="H11889" s="52"/>
    </row>
    <row r="11890" ht="12.75">
      <c r="H11890" s="52"/>
    </row>
    <row r="11891" ht="12.75">
      <c r="H11891" s="52"/>
    </row>
    <row r="11892" ht="12.75">
      <c r="H11892" s="52"/>
    </row>
    <row r="11893" ht="12.75">
      <c r="H11893" s="52"/>
    </row>
    <row r="11894" ht="12.75">
      <c r="H11894" s="52"/>
    </row>
    <row r="11895" ht="12.75">
      <c r="H11895" s="52"/>
    </row>
    <row r="11896" ht="12.75">
      <c r="H11896" s="52"/>
    </row>
    <row r="11897" ht="12.75">
      <c r="H11897" s="52"/>
    </row>
    <row r="11898" ht="12.75">
      <c r="H11898" s="52"/>
    </row>
    <row r="11899" ht="12.75">
      <c r="H11899" s="52"/>
    </row>
    <row r="11900" ht="12.75">
      <c r="H11900" s="52"/>
    </row>
    <row r="11901" ht="12.75">
      <c r="H11901" s="52"/>
    </row>
    <row r="11902" ht="12.75">
      <c r="H11902" s="52"/>
    </row>
    <row r="11903" ht="12.75">
      <c r="H11903" s="52"/>
    </row>
    <row r="11904" ht="12.75">
      <c r="H11904" s="52"/>
    </row>
    <row r="11905" ht="12.75">
      <c r="H11905" s="52"/>
    </row>
    <row r="11906" ht="12.75">
      <c r="H11906" s="52"/>
    </row>
    <row r="11907" ht="12.75">
      <c r="H11907" s="52"/>
    </row>
    <row r="11908" ht="12.75">
      <c r="H11908" s="52"/>
    </row>
    <row r="11909" ht="12.75">
      <c r="H11909" s="52"/>
    </row>
    <row r="11910" ht="12.75">
      <c r="H11910" s="52"/>
    </row>
    <row r="11911" ht="12.75">
      <c r="H11911" s="52"/>
    </row>
    <row r="11912" ht="12.75">
      <c r="H11912" s="52"/>
    </row>
    <row r="11913" ht="12.75">
      <c r="H11913" s="52"/>
    </row>
    <row r="11914" ht="12.75">
      <c r="H11914" s="52"/>
    </row>
    <row r="11915" ht="12.75">
      <c r="H11915" s="52"/>
    </row>
    <row r="11916" ht="12.75">
      <c r="H11916" s="52"/>
    </row>
    <row r="11917" ht="12.75">
      <c r="H11917" s="52"/>
    </row>
    <row r="11918" ht="12.75">
      <c r="H11918" s="52"/>
    </row>
    <row r="11919" ht="12.75">
      <c r="H11919" s="52"/>
    </row>
    <row r="11920" ht="12.75">
      <c r="H11920" s="52"/>
    </row>
    <row r="11921" ht="12.75">
      <c r="H11921" s="52"/>
    </row>
    <row r="11922" ht="12.75">
      <c r="H11922" s="52"/>
    </row>
    <row r="11923" ht="12.75">
      <c r="H11923" s="52"/>
    </row>
    <row r="11924" ht="12.75">
      <c r="H11924" s="52"/>
    </row>
    <row r="11925" ht="12.75">
      <c r="H11925" s="52"/>
    </row>
    <row r="11926" ht="12.75">
      <c r="H11926" s="52"/>
    </row>
    <row r="11927" ht="12.75">
      <c r="H11927" s="52"/>
    </row>
    <row r="11928" ht="12.75">
      <c r="H11928" s="52"/>
    </row>
    <row r="11929" ht="12.75">
      <c r="H11929" s="52"/>
    </row>
    <row r="11930" ht="12.75">
      <c r="H11930" s="52"/>
    </row>
    <row r="11931" ht="12.75">
      <c r="H11931" s="52"/>
    </row>
    <row r="11932" ht="12.75">
      <c r="H11932" s="52"/>
    </row>
    <row r="11933" ht="12.75">
      <c r="H11933" s="52"/>
    </row>
    <row r="11934" ht="12.75">
      <c r="H11934" s="52"/>
    </row>
    <row r="11935" ht="12.75">
      <c r="H11935" s="52"/>
    </row>
    <row r="11936" ht="12.75">
      <c r="H11936" s="52"/>
    </row>
    <row r="11937" ht="12.75">
      <c r="H11937" s="52"/>
    </row>
    <row r="11938" ht="12.75">
      <c r="H11938" s="52"/>
    </row>
    <row r="11939" ht="12.75">
      <c r="H11939" s="52"/>
    </row>
    <row r="11940" ht="12.75">
      <c r="H11940" s="52"/>
    </row>
    <row r="11941" ht="12.75">
      <c r="H11941" s="52"/>
    </row>
    <row r="11942" ht="12.75">
      <c r="H11942" s="52"/>
    </row>
    <row r="11943" ht="12.75">
      <c r="H11943" s="52"/>
    </row>
    <row r="11944" ht="12.75">
      <c r="H11944" s="52"/>
    </row>
    <row r="11945" ht="12.75">
      <c r="H11945" s="52"/>
    </row>
    <row r="11946" ht="12.75">
      <c r="H11946" s="52"/>
    </row>
    <row r="11947" ht="12.75">
      <c r="H11947" s="52"/>
    </row>
    <row r="11948" ht="12.75">
      <c r="H11948" s="52"/>
    </row>
    <row r="11949" ht="12.75">
      <c r="H11949" s="52"/>
    </row>
    <row r="11950" ht="12.75">
      <c r="H11950" s="52"/>
    </row>
    <row r="11951" ht="12.75">
      <c r="H11951" s="52"/>
    </row>
    <row r="11952" ht="12.75">
      <c r="H11952" s="52"/>
    </row>
    <row r="11953" ht="12.75">
      <c r="H11953" s="52"/>
    </row>
    <row r="11954" ht="12.75">
      <c r="H11954" s="52"/>
    </row>
    <row r="11955" ht="12.75">
      <c r="H11955" s="52"/>
    </row>
    <row r="11956" ht="12.75">
      <c r="H11956" s="52"/>
    </row>
    <row r="11957" ht="12.75">
      <c r="H11957" s="52"/>
    </row>
    <row r="11958" ht="12.75">
      <c r="H11958" s="52"/>
    </row>
    <row r="11959" ht="12.75">
      <c r="H11959" s="52"/>
    </row>
    <row r="11960" ht="12.75">
      <c r="H11960" s="52"/>
    </row>
    <row r="11961" ht="12.75">
      <c r="H11961" s="52"/>
    </row>
    <row r="11962" ht="12.75">
      <c r="H11962" s="52"/>
    </row>
    <row r="11963" ht="12.75">
      <c r="H11963" s="52"/>
    </row>
    <row r="11964" ht="12.75">
      <c r="H11964" s="52"/>
    </row>
    <row r="11965" ht="12.75">
      <c r="H11965" s="52"/>
    </row>
    <row r="11966" ht="12.75">
      <c r="H11966" s="52"/>
    </row>
    <row r="11967" ht="12.75">
      <c r="H11967" s="52"/>
    </row>
    <row r="11968" ht="12.75">
      <c r="H11968" s="52"/>
    </row>
    <row r="11969" ht="12.75">
      <c r="H11969" s="52"/>
    </row>
    <row r="11970" ht="12.75">
      <c r="H11970" s="52"/>
    </row>
    <row r="11971" ht="12.75">
      <c r="H11971" s="52"/>
    </row>
    <row r="11972" ht="12.75">
      <c r="H11972" s="52"/>
    </row>
    <row r="11973" ht="12.75">
      <c r="H11973" s="52"/>
    </row>
    <row r="11974" ht="12.75">
      <c r="H11974" s="52"/>
    </row>
    <row r="11975" ht="12.75">
      <c r="H11975" s="52"/>
    </row>
    <row r="11976" ht="12.75">
      <c r="H11976" s="52"/>
    </row>
    <row r="11977" ht="12.75">
      <c r="H11977" s="52"/>
    </row>
    <row r="11978" ht="12.75">
      <c r="H11978" s="52"/>
    </row>
    <row r="11979" ht="12.75">
      <c r="H11979" s="52"/>
    </row>
    <row r="11980" ht="12.75">
      <c r="H11980" s="52"/>
    </row>
    <row r="11981" ht="12.75">
      <c r="H11981" s="52"/>
    </row>
    <row r="11982" ht="12.75">
      <c r="H11982" s="52"/>
    </row>
    <row r="11983" ht="12.75">
      <c r="H11983" s="52"/>
    </row>
    <row r="11984" ht="12.75">
      <c r="H11984" s="52"/>
    </row>
    <row r="11985" ht="12.75">
      <c r="H11985" s="52"/>
    </row>
    <row r="11986" ht="12.75">
      <c r="H11986" s="52"/>
    </row>
    <row r="11987" ht="12.75">
      <c r="H11987" s="52"/>
    </row>
    <row r="11988" ht="12.75">
      <c r="H11988" s="52"/>
    </row>
    <row r="11989" ht="12.75">
      <c r="H11989" s="52"/>
    </row>
    <row r="11990" ht="12.75">
      <c r="H11990" s="52"/>
    </row>
    <row r="11991" ht="12.75">
      <c r="H11991" s="52"/>
    </row>
    <row r="11992" ht="12.75">
      <c r="H11992" s="52"/>
    </row>
    <row r="11993" ht="12.75">
      <c r="H11993" s="52"/>
    </row>
    <row r="11994" ht="12.75">
      <c r="H11994" s="52"/>
    </row>
    <row r="11995" ht="12.75">
      <c r="H11995" s="52"/>
    </row>
    <row r="11996" ht="12.75">
      <c r="H11996" s="52"/>
    </row>
    <row r="11997" ht="12.75">
      <c r="H11997" s="52"/>
    </row>
    <row r="11998" ht="12.75">
      <c r="H11998" s="52"/>
    </row>
    <row r="11999" ht="12.75">
      <c r="H11999" s="52"/>
    </row>
    <row r="12000" ht="12.75">
      <c r="H12000" s="52"/>
    </row>
    <row r="12001" ht="12.75">
      <c r="H12001" s="52"/>
    </row>
    <row r="12002" ht="12.75">
      <c r="H12002" s="52"/>
    </row>
    <row r="12003" ht="12.75">
      <c r="H12003" s="52"/>
    </row>
    <row r="12004" ht="12.75">
      <c r="H12004" s="52"/>
    </row>
    <row r="12005" ht="12.75">
      <c r="H12005" s="52"/>
    </row>
    <row r="12006" ht="12.75">
      <c r="H12006" s="52"/>
    </row>
    <row r="12007" ht="12.75">
      <c r="H12007" s="52"/>
    </row>
    <row r="12008" ht="12.75">
      <c r="H12008" s="52"/>
    </row>
    <row r="12009" ht="12.75">
      <c r="H12009" s="52"/>
    </row>
    <row r="12010" ht="12.75">
      <c r="H12010" s="52"/>
    </row>
    <row r="12011" ht="12.75">
      <c r="H12011" s="52"/>
    </row>
    <row r="12012" ht="12.75">
      <c r="H12012" s="52"/>
    </row>
    <row r="12013" ht="12.75">
      <c r="H12013" s="52"/>
    </row>
    <row r="12014" ht="12.75">
      <c r="H12014" s="52"/>
    </row>
    <row r="12015" ht="12.75">
      <c r="H12015" s="52"/>
    </row>
    <row r="12016" ht="12.75">
      <c r="H12016" s="52"/>
    </row>
    <row r="12017" ht="12.75">
      <c r="H12017" s="52"/>
    </row>
    <row r="12018" ht="12.75">
      <c r="H12018" s="52"/>
    </row>
    <row r="12019" ht="12.75">
      <c r="H12019" s="52"/>
    </row>
    <row r="12020" ht="12.75">
      <c r="H12020" s="52"/>
    </row>
    <row r="12021" ht="12.75">
      <c r="H12021" s="52"/>
    </row>
    <row r="12022" ht="12.75">
      <c r="H12022" s="52"/>
    </row>
    <row r="12023" ht="12.75">
      <c r="H12023" s="52"/>
    </row>
    <row r="12024" ht="12.75">
      <c r="H12024" s="52"/>
    </row>
    <row r="12025" ht="12.75">
      <c r="H12025" s="52"/>
    </row>
    <row r="12026" ht="12.75">
      <c r="H12026" s="52"/>
    </row>
    <row r="12027" ht="12.75">
      <c r="H12027" s="52"/>
    </row>
    <row r="12028" ht="12.75">
      <c r="H12028" s="52"/>
    </row>
    <row r="12029" ht="12.75">
      <c r="H12029" s="52"/>
    </row>
    <row r="12030" ht="12.75">
      <c r="H12030" s="52"/>
    </row>
    <row r="12031" ht="12.75">
      <c r="H12031" s="52"/>
    </row>
    <row r="12032" ht="12.75">
      <c r="H12032" s="52"/>
    </row>
    <row r="12033" ht="12.75">
      <c r="H12033" s="52"/>
    </row>
    <row r="12034" ht="12.75">
      <c r="H12034" s="52"/>
    </row>
    <row r="12035" ht="12.75">
      <c r="H12035" s="52"/>
    </row>
    <row r="12036" ht="12.75">
      <c r="H12036" s="52"/>
    </row>
    <row r="12037" ht="12.75">
      <c r="H12037" s="52"/>
    </row>
    <row r="12038" ht="12.75">
      <c r="H12038" s="52"/>
    </row>
    <row r="12039" ht="12.75">
      <c r="H12039" s="52"/>
    </row>
    <row r="12040" ht="12.75">
      <c r="H12040" s="52"/>
    </row>
    <row r="12041" ht="12.75">
      <c r="H12041" s="52"/>
    </row>
    <row r="12042" ht="12.75">
      <c r="H12042" s="52"/>
    </row>
    <row r="12043" ht="12.75">
      <c r="H12043" s="52"/>
    </row>
    <row r="12044" ht="12.75">
      <c r="H12044" s="52"/>
    </row>
    <row r="12045" ht="12.75">
      <c r="H12045" s="52"/>
    </row>
    <row r="12046" ht="12.75">
      <c r="H12046" s="52"/>
    </row>
    <row r="12047" ht="12.75">
      <c r="H12047" s="52"/>
    </row>
    <row r="12048" ht="12.75">
      <c r="H12048" s="52"/>
    </row>
    <row r="12049" ht="12.75">
      <c r="H12049" s="52"/>
    </row>
    <row r="12050" ht="12.75">
      <c r="H12050" s="52"/>
    </row>
    <row r="12051" ht="12.75">
      <c r="H12051" s="52"/>
    </row>
    <row r="12052" ht="12.75">
      <c r="H12052" s="52"/>
    </row>
    <row r="12053" ht="12.75">
      <c r="H12053" s="52"/>
    </row>
    <row r="12054" ht="12.75">
      <c r="H12054" s="52"/>
    </row>
    <row r="12055" ht="12.75">
      <c r="H12055" s="52"/>
    </row>
    <row r="12056" ht="12.75">
      <c r="H12056" s="52"/>
    </row>
    <row r="12057" ht="12.75">
      <c r="H12057" s="52"/>
    </row>
    <row r="12058" ht="12.75">
      <c r="H12058" s="52"/>
    </row>
    <row r="12059" ht="12.75">
      <c r="H12059" s="52"/>
    </row>
    <row r="12060" ht="12.75">
      <c r="H12060" s="52"/>
    </row>
    <row r="12061" ht="12.75">
      <c r="H12061" s="52"/>
    </row>
    <row r="12062" ht="12.75">
      <c r="H12062" s="52"/>
    </row>
    <row r="12063" ht="12.75">
      <c r="H12063" s="52"/>
    </row>
    <row r="12064" ht="12.75">
      <c r="H12064" s="52"/>
    </row>
    <row r="12065" ht="12.75">
      <c r="H12065" s="52"/>
    </row>
    <row r="12066" ht="12.75">
      <c r="H12066" s="52"/>
    </row>
    <row r="12067" ht="12.75">
      <c r="H12067" s="52"/>
    </row>
    <row r="12068" ht="12.75">
      <c r="H12068" s="52"/>
    </row>
    <row r="12069" ht="12.75">
      <c r="H12069" s="52"/>
    </row>
    <row r="12070" ht="12.75">
      <c r="H12070" s="52"/>
    </row>
    <row r="12071" ht="12.75">
      <c r="H12071" s="52"/>
    </row>
    <row r="12072" ht="12.75">
      <c r="H12072" s="52"/>
    </row>
    <row r="12073" ht="12.75">
      <c r="H12073" s="52"/>
    </row>
    <row r="12074" ht="12.75">
      <c r="H12074" s="52"/>
    </row>
    <row r="12075" ht="12.75">
      <c r="H12075" s="52"/>
    </row>
    <row r="12076" ht="12.75">
      <c r="H12076" s="52"/>
    </row>
    <row r="12077" ht="12.75">
      <c r="H12077" s="52"/>
    </row>
    <row r="12078" ht="12.75">
      <c r="H12078" s="52"/>
    </row>
    <row r="12079" ht="12.75">
      <c r="H12079" s="52"/>
    </row>
    <row r="12080" ht="12.75">
      <c r="H12080" s="52"/>
    </row>
    <row r="12081" ht="12.75">
      <c r="H12081" s="52"/>
    </row>
    <row r="12082" ht="12.75">
      <c r="H12082" s="52"/>
    </row>
    <row r="12083" ht="12.75">
      <c r="H12083" s="52"/>
    </row>
    <row r="12084" ht="12.75">
      <c r="H12084" s="52"/>
    </row>
    <row r="12085" ht="12.75">
      <c r="H12085" s="52"/>
    </row>
    <row r="12086" ht="12.75">
      <c r="H12086" s="52"/>
    </row>
    <row r="12087" ht="12.75">
      <c r="H12087" s="52"/>
    </row>
    <row r="12088" ht="12.75">
      <c r="H12088" s="52"/>
    </row>
    <row r="12089" ht="12.75">
      <c r="H12089" s="52"/>
    </row>
    <row r="12090" ht="12.75">
      <c r="H12090" s="52"/>
    </row>
    <row r="12091" ht="12.75">
      <c r="H12091" s="52"/>
    </row>
    <row r="12092" ht="12.75">
      <c r="H12092" s="52"/>
    </row>
    <row r="12093" ht="12.75">
      <c r="H12093" s="52"/>
    </row>
    <row r="12094" ht="12.75">
      <c r="H12094" s="52"/>
    </row>
    <row r="12095" ht="12.75">
      <c r="H12095" s="52"/>
    </row>
    <row r="12096" ht="12.75">
      <c r="H12096" s="52"/>
    </row>
    <row r="12097" ht="12.75">
      <c r="H12097" s="52"/>
    </row>
    <row r="12098" ht="12.75">
      <c r="H12098" s="52"/>
    </row>
    <row r="12099" ht="12.75">
      <c r="H12099" s="52"/>
    </row>
    <row r="12100" ht="12.75">
      <c r="H12100" s="52"/>
    </row>
    <row r="12101" ht="12.75">
      <c r="H12101" s="52"/>
    </row>
    <row r="12102" ht="12.75">
      <c r="H12102" s="52"/>
    </row>
    <row r="12103" ht="12.75">
      <c r="H12103" s="52"/>
    </row>
    <row r="12104" ht="12.75">
      <c r="H12104" s="52"/>
    </row>
    <row r="12105" ht="12.75">
      <c r="H12105" s="52"/>
    </row>
    <row r="12106" ht="12.75">
      <c r="H12106" s="52"/>
    </row>
    <row r="12107" ht="12.75">
      <c r="H12107" s="52"/>
    </row>
    <row r="12108" ht="12.75">
      <c r="H12108" s="52"/>
    </row>
    <row r="12109" ht="12.75">
      <c r="H12109" s="52"/>
    </row>
    <row r="12110" ht="12.75">
      <c r="H12110" s="52"/>
    </row>
    <row r="12111" ht="12.75">
      <c r="H12111" s="52"/>
    </row>
    <row r="12112" ht="12.75">
      <c r="H12112" s="52"/>
    </row>
    <row r="12113" ht="12.75">
      <c r="H12113" s="52"/>
    </row>
    <row r="12114" ht="12.75">
      <c r="H12114" s="52"/>
    </row>
    <row r="12115" ht="12.75">
      <c r="H12115" s="52"/>
    </row>
    <row r="12116" ht="12.75">
      <c r="H12116" s="52"/>
    </row>
    <row r="12117" ht="12.75">
      <c r="H12117" s="52"/>
    </row>
    <row r="12118" ht="12.75">
      <c r="H12118" s="52"/>
    </row>
    <row r="12119" ht="12.75">
      <c r="H12119" s="52"/>
    </row>
    <row r="12120" ht="12.75">
      <c r="H12120" s="52"/>
    </row>
    <row r="12121" ht="12.75">
      <c r="H12121" s="52"/>
    </row>
    <row r="12122" ht="12.75">
      <c r="H12122" s="52"/>
    </row>
    <row r="12123" ht="12.75">
      <c r="H12123" s="52"/>
    </row>
    <row r="12124" ht="12.75">
      <c r="H12124" s="52"/>
    </row>
    <row r="12125" ht="12.75">
      <c r="H12125" s="52"/>
    </row>
    <row r="12126" ht="12.75">
      <c r="H12126" s="52"/>
    </row>
    <row r="12127" ht="12.75">
      <c r="H12127" s="52"/>
    </row>
    <row r="12128" ht="12.75">
      <c r="H12128" s="52"/>
    </row>
    <row r="12129" ht="12.75">
      <c r="H12129" s="52"/>
    </row>
    <row r="12130" ht="12.75">
      <c r="H12130" s="52"/>
    </row>
    <row r="12131" ht="12.75">
      <c r="H12131" s="52"/>
    </row>
    <row r="12132" ht="12.75">
      <c r="H12132" s="52"/>
    </row>
    <row r="12133" ht="12.75">
      <c r="H12133" s="52"/>
    </row>
    <row r="12134" ht="12.75">
      <c r="H12134" s="52"/>
    </row>
    <row r="12135" ht="12.75">
      <c r="H12135" s="52"/>
    </row>
    <row r="12136" ht="12.75">
      <c r="H12136" s="52"/>
    </row>
    <row r="12137" ht="12.75">
      <c r="H12137" s="52"/>
    </row>
    <row r="12138" ht="12.75">
      <c r="H12138" s="52"/>
    </row>
    <row r="12139" ht="12.75">
      <c r="H12139" s="52"/>
    </row>
    <row r="12140" ht="12.75">
      <c r="H12140" s="52"/>
    </row>
    <row r="12141" ht="12.75">
      <c r="H12141" s="52"/>
    </row>
    <row r="12142" ht="12.75">
      <c r="H12142" s="52"/>
    </row>
    <row r="12143" ht="12.75">
      <c r="H12143" s="52"/>
    </row>
    <row r="12144" ht="12.75">
      <c r="H12144" s="52"/>
    </row>
    <row r="12145" ht="12.75">
      <c r="H12145" s="52"/>
    </row>
    <row r="12146" ht="12.75">
      <c r="H12146" s="52"/>
    </row>
    <row r="12147" ht="12.75">
      <c r="H12147" s="52"/>
    </row>
    <row r="12148" ht="12.75">
      <c r="H12148" s="52"/>
    </row>
    <row r="12149" ht="12.75">
      <c r="H12149" s="52"/>
    </row>
    <row r="12150" ht="12.75">
      <c r="H12150" s="52"/>
    </row>
    <row r="12151" ht="12.75">
      <c r="H12151" s="52"/>
    </row>
    <row r="12152" ht="12.75">
      <c r="H12152" s="52"/>
    </row>
    <row r="12153" ht="12.75">
      <c r="H12153" s="52"/>
    </row>
    <row r="12154" ht="12.75">
      <c r="H12154" s="52"/>
    </row>
    <row r="12155" ht="12.75">
      <c r="H12155" s="52"/>
    </row>
    <row r="12156" ht="12.75">
      <c r="H12156" s="52"/>
    </row>
    <row r="12157" ht="12.75">
      <c r="H12157" s="52"/>
    </row>
    <row r="12158" ht="12.75">
      <c r="H12158" s="52"/>
    </row>
    <row r="12159" ht="12.75">
      <c r="H12159" s="52"/>
    </row>
    <row r="12160" ht="12.75">
      <c r="H12160" s="52"/>
    </row>
    <row r="12161" ht="12.75">
      <c r="H12161" s="52"/>
    </row>
    <row r="12162" ht="12.75">
      <c r="H12162" s="52"/>
    </row>
    <row r="12163" ht="12.75">
      <c r="H12163" s="52"/>
    </row>
    <row r="12164" ht="12.75">
      <c r="H12164" s="52"/>
    </row>
    <row r="12165" ht="12.75">
      <c r="H12165" s="52"/>
    </row>
    <row r="12166" ht="12.75">
      <c r="H12166" s="52"/>
    </row>
    <row r="12167" ht="12.75">
      <c r="H12167" s="52"/>
    </row>
    <row r="12168" ht="12.75">
      <c r="H12168" s="52"/>
    </row>
    <row r="12169" ht="12.75">
      <c r="H12169" s="52"/>
    </row>
    <row r="12170" ht="12.75">
      <c r="H12170" s="52"/>
    </row>
    <row r="12171" ht="12.75">
      <c r="H12171" s="52"/>
    </row>
    <row r="12172" ht="12.75">
      <c r="H12172" s="52"/>
    </row>
    <row r="12173" ht="12.75">
      <c r="H12173" s="52"/>
    </row>
    <row r="12174" ht="12.75">
      <c r="H12174" s="52"/>
    </row>
    <row r="12175" ht="12.75">
      <c r="H12175" s="52"/>
    </row>
    <row r="12176" ht="12.75">
      <c r="H12176" s="52"/>
    </row>
    <row r="12177" ht="12.75">
      <c r="H12177" s="52"/>
    </row>
    <row r="12178" ht="12.75">
      <c r="H12178" s="52"/>
    </row>
    <row r="12179" ht="12.75">
      <c r="H12179" s="52"/>
    </row>
    <row r="12180" ht="12.75">
      <c r="H12180" s="52"/>
    </row>
    <row r="12181" ht="12.75">
      <c r="H12181" s="52"/>
    </row>
    <row r="12182" ht="12.75">
      <c r="H12182" s="52"/>
    </row>
    <row r="12183" ht="12.75">
      <c r="H12183" s="52"/>
    </row>
    <row r="12184" ht="12.75">
      <c r="H12184" s="52"/>
    </row>
    <row r="12185" ht="12.75">
      <c r="H12185" s="52"/>
    </row>
    <row r="12186" ht="12.75">
      <c r="H12186" s="52"/>
    </row>
    <row r="12187" ht="12.75">
      <c r="H12187" s="52"/>
    </row>
    <row r="12188" ht="12.75">
      <c r="H12188" s="52"/>
    </row>
    <row r="12189" ht="12.75">
      <c r="H12189" s="52"/>
    </row>
    <row r="12190" ht="12.75">
      <c r="H12190" s="52"/>
    </row>
    <row r="12191" ht="12.75">
      <c r="H12191" s="52"/>
    </row>
    <row r="12192" ht="12.75">
      <c r="H12192" s="52"/>
    </row>
    <row r="12193" ht="12.75">
      <c r="H12193" s="52"/>
    </row>
    <row r="12194" ht="12.75">
      <c r="H12194" s="52"/>
    </row>
    <row r="12195" ht="12.75">
      <c r="H12195" s="52"/>
    </row>
    <row r="12196" ht="12.75">
      <c r="H12196" s="52"/>
    </row>
    <row r="12197" ht="12.75">
      <c r="H12197" s="52"/>
    </row>
    <row r="12198" ht="12.75">
      <c r="H12198" s="52"/>
    </row>
    <row r="12199" ht="12.75">
      <c r="H12199" s="52"/>
    </row>
    <row r="12200" ht="12.75">
      <c r="H12200" s="52"/>
    </row>
    <row r="12201" ht="12.75">
      <c r="H12201" s="52"/>
    </row>
    <row r="12202" ht="12.75">
      <c r="H12202" s="52"/>
    </row>
    <row r="12203" ht="12.75">
      <c r="H12203" s="52"/>
    </row>
    <row r="12204" ht="12.75">
      <c r="H12204" s="52"/>
    </row>
    <row r="12205" ht="12.75">
      <c r="H12205" s="52"/>
    </row>
    <row r="12206" ht="12.75">
      <c r="H12206" s="52"/>
    </row>
    <row r="12207" ht="12.75">
      <c r="H12207" s="52"/>
    </row>
    <row r="12208" ht="12.75">
      <c r="H12208" s="52"/>
    </row>
    <row r="12209" ht="12.75">
      <c r="H12209" s="52"/>
    </row>
    <row r="12210" ht="12.75">
      <c r="H12210" s="52"/>
    </row>
    <row r="12211" ht="12.75">
      <c r="H12211" s="52"/>
    </row>
    <row r="12212" ht="12.75">
      <c r="H12212" s="52"/>
    </row>
    <row r="12213" ht="12.75">
      <c r="H12213" s="52"/>
    </row>
    <row r="12214" ht="12.75">
      <c r="H12214" s="52"/>
    </row>
    <row r="12215" ht="12.75">
      <c r="H12215" s="52"/>
    </row>
    <row r="12216" ht="12.75">
      <c r="H12216" s="52"/>
    </row>
    <row r="12217" ht="12.75">
      <c r="H12217" s="52"/>
    </row>
    <row r="12218" ht="12.75">
      <c r="H12218" s="52"/>
    </row>
    <row r="12219" ht="12.75">
      <c r="H12219" s="52"/>
    </row>
    <row r="12220" ht="12.75">
      <c r="H12220" s="52"/>
    </row>
    <row r="12221" ht="12.75">
      <c r="H12221" s="52"/>
    </row>
    <row r="12222" ht="12.75">
      <c r="H12222" s="52"/>
    </row>
    <row r="12223" ht="12.75">
      <c r="H12223" s="52"/>
    </row>
    <row r="12224" ht="12.75">
      <c r="H12224" s="52"/>
    </row>
    <row r="12225" ht="12.75">
      <c r="H12225" s="52"/>
    </row>
    <row r="12226" ht="12.75">
      <c r="H12226" s="52"/>
    </row>
    <row r="12227" ht="12.75">
      <c r="H12227" s="52"/>
    </row>
    <row r="12228" ht="12.75">
      <c r="H12228" s="52"/>
    </row>
    <row r="12229" ht="12.75">
      <c r="H12229" s="52"/>
    </row>
    <row r="12230" ht="12.75">
      <c r="H12230" s="52"/>
    </row>
    <row r="12231" ht="12.75">
      <c r="H12231" s="52"/>
    </row>
    <row r="12232" ht="12.75">
      <c r="H12232" s="52"/>
    </row>
    <row r="12233" ht="12.75">
      <c r="H12233" s="52"/>
    </row>
    <row r="12234" ht="12.75">
      <c r="H12234" s="52"/>
    </row>
    <row r="12235" ht="12.75">
      <c r="H12235" s="52"/>
    </row>
    <row r="12236" ht="12.75">
      <c r="H12236" s="52"/>
    </row>
    <row r="12237" ht="12.75">
      <c r="H12237" s="52"/>
    </row>
    <row r="12238" ht="12.75">
      <c r="H12238" s="52"/>
    </row>
    <row r="12239" ht="12.75">
      <c r="H12239" s="52"/>
    </row>
    <row r="12240" ht="12.75">
      <c r="H12240" s="52"/>
    </row>
    <row r="12241" ht="12.75">
      <c r="H12241" s="52"/>
    </row>
    <row r="12242" ht="12.75">
      <c r="H12242" s="52"/>
    </row>
    <row r="12243" ht="12.75">
      <c r="H12243" s="52"/>
    </row>
    <row r="12244" ht="12.75">
      <c r="H12244" s="52"/>
    </row>
    <row r="12245" ht="12.75">
      <c r="H12245" s="52"/>
    </row>
    <row r="12246" ht="12.75">
      <c r="H12246" s="52"/>
    </row>
    <row r="12247" ht="12.75">
      <c r="H12247" s="52"/>
    </row>
    <row r="12248" ht="12.75">
      <c r="H12248" s="52"/>
    </row>
    <row r="12249" ht="12.75">
      <c r="H12249" s="52"/>
    </row>
    <row r="12250" ht="12.75">
      <c r="H12250" s="52"/>
    </row>
    <row r="12251" ht="12.75">
      <c r="H12251" s="52"/>
    </row>
    <row r="12252" ht="12.75">
      <c r="H12252" s="52"/>
    </row>
    <row r="12253" ht="12.75">
      <c r="H12253" s="52"/>
    </row>
    <row r="12254" ht="12.75">
      <c r="H12254" s="52"/>
    </row>
    <row r="12255" ht="12.75">
      <c r="H12255" s="52"/>
    </row>
    <row r="12256" ht="12.75">
      <c r="H12256" s="52"/>
    </row>
    <row r="12257" ht="12.75">
      <c r="H12257" s="52"/>
    </row>
    <row r="12258" ht="12.75">
      <c r="H12258" s="52"/>
    </row>
    <row r="12259" ht="12.75">
      <c r="H12259" s="52"/>
    </row>
    <row r="12260" ht="12.75">
      <c r="H12260" s="52"/>
    </row>
    <row r="12261" ht="12.75">
      <c r="H12261" s="52"/>
    </row>
    <row r="12262" ht="12.75">
      <c r="H12262" s="52"/>
    </row>
    <row r="12263" ht="12.75">
      <c r="H12263" s="52"/>
    </row>
    <row r="12264" ht="12.75">
      <c r="H12264" s="52"/>
    </row>
    <row r="12265" ht="12.75">
      <c r="H12265" s="52"/>
    </row>
    <row r="12266" ht="12.75">
      <c r="H12266" s="52"/>
    </row>
    <row r="12267" ht="12.75">
      <c r="H12267" s="52"/>
    </row>
    <row r="12268" ht="12.75">
      <c r="H12268" s="52"/>
    </row>
    <row r="12269" ht="12.75">
      <c r="H12269" s="52"/>
    </row>
    <row r="12270" ht="12.75">
      <c r="H12270" s="52"/>
    </row>
    <row r="12271" ht="12.75">
      <c r="H12271" s="52"/>
    </row>
    <row r="12272" ht="12.75">
      <c r="H12272" s="52"/>
    </row>
    <row r="12273" ht="12.75">
      <c r="H12273" s="52"/>
    </row>
    <row r="12274" ht="12.75">
      <c r="H12274" s="52"/>
    </row>
    <row r="12275" ht="12.75">
      <c r="H12275" s="52"/>
    </row>
    <row r="12276" ht="12.75">
      <c r="H12276" s="52"/>
    </row>
    <row r="12277" ht="12.75">
      <c r="H12277" s="52"/>
    </row>
    <row r="12278" ht="12.75">
      <c r="H12278" s="52"/>
    </row>
    <row r="12279" ht="12.75">
      <c r="H12279" s="52"/>
    </row>
    <row r="12280" ht="12.75">
      <c r="H12280" s="52"/>
    </row>
    <row r="12281" ht="12.75">
      <c r="H12281" s="52"/>
    </row>
    <row r="12282" ht="12.75">
      <c r="H12282" s="52"/>
    </row>
    <row r="12283" ht="12.75">
      <c r="H12283" s="52"/>
    </row>
    <row r="12284" ht="12.75">
      <c r="H12284" s="52"/>
    </row>
    <row r="12285" ht="12.75">
      <c r="H12285" s="52"/>
    </row>
    <row r="12286" ht="12.75">
      <c r="H12286" s="52"/>
    </row>
    <row r="12287" ht="12.75">
      <c r="H12287" s="52"/>
    </row>
    <row r="12288" ht="12.75">
      <c r="H12288" s="52"/>
    </row>
    <row r="12289" ht="12.75">
      <c r="H12289" s="52"/>
    </row>
    <row r="12290" ht="12.75">
      <c r="H12290" s="52"/>
    </row>
    <row r="12291" ht="12.75">
      <c r="H12291" s="52"/>
    </row>
    <row r="12292" ht="12.75">
      <c r="H12292" s="52"/>
    </row>
    <row r="12293" ht="12.75">
      <c r="H12293" s="52"/>
    </row>
    <row r="12294" ht="12.75">
      <c r="H12294" s="52"/>
    </row>
    <row r="12295" ht="12.75">
      <c r="H12295" s="52"/>
    </row>
    <row r="12296" ht="12.75">
      <c r="H12296" s="52"/>
    </row>
    <row r="12297" ht="12.75">
      <c r="H12297" s="52"/>
    </row>
    <row r="12298" ht="12.75">
      <c r="H12298" s="52"/>
    </row>
    <row r="12299" ht="12.75">
      <c r="H12299" s="52"/>
    </row>
    <row r="12300" ht="12.75">
      <c r="H12300" s="52"/>
    </row>
    <row r="12301" ht="12.75">
      <c r="H12301" s="52"/>
    </row>
    <row r="12302" ht="12.75">
      <c r="H12302" s="52"/>
    </row>
    <row r="12303" ht="12.75">
      <c r="H12303" s="52"/>
    </row>
    <row r="12304" ht="12.75">
      <c r="H12304" s="52"/>
    </row>
    <row r="12305" ht="12.75">
      <c r="H12305" s="52"/>
    </row>
    <row r="12306" ht="12.75">
      <c r="H12306" s="52"/>
    </row>
    <row r="12307" ht="12.75">
      <c r="H12307" s="52"/>
    </row>
    <row r="12308" ht="12.75">
      <c r="H12308" s="52"/>
    </row>
    <row r="12309" ht="12.75">
      <c r="H12309" s="52"/>
    </row>
    <row r="12310" ht="12.75">
      <c r="H12310" s="52"/>
    </row>
    <row r="12311" ht="12.75">
      <c r="H12311" s="52"/>
    </row>
    <row r="12312" ht="12.75">
      <c r="H12312" s="52"/>
    </row>
    <row r="12313" ht="12.75">
      <c r="H12313" s="52"/>
    </row>
    <row r="12314" ht="12.75">
      <c r="H12314" s="52"/>
    </row>
    <row r="12315" ht="12.75">
      <c r="H12315" s="52"/>
    </row>
    <row r="12316" ht="12.75">
      <c r="H12316" s="52"/>
    </row>
    <row r="12317" ht="12.75">
      <c r="H12317" s="52"/>
    </row>
    <row r="12318" ht="12.75">
      <c r="H12318" s="52"/>
    </row>
    <row r="12319" ht="12.75">
      <c r="H12319" s="52"/>
    </row>
    <row r="12320" ht="12.75">
      <c r="H12320" s="52"/>
    </row>
    <row r="12321" ht="12.75">
      <c r="H12321" s="52"/>
    </row>
    <row r="12322" ht="12.75">
      <c r="H12322" s="52"/>
    </row>
    <row r="12323" ht="12.75">
      <c r="H12323" s="52"/>
    </row>
    <row r="12324" ht="12.75">
      <c r="H12324" s="52"/>
    </row>
    <row r="12325" ht="12.75">
      <c r="H12325" s="52"/>
    </row>
    <row r="12326" ht="12.75">
      <c r="H12326" s="52"/>
    </row>
    <row r="12327" ht="12.75">
      <c r="H12327" s="52"/>
    </row>
    <row r="12328" ht="12.75">
      <c r="H12328" s="52"/>
    </row>
    <row r="12329" ht="12.75">
      <c r="H12329" s="52"/>
    </row>
    <row r="12330" ht="12.75">
      <c r="H12330" s="52"/>
    </row>
    <row r="12331" ht="12.75">
      <c r="H12331" s="52"/>
    </row>
    <row r="12332" ht="12.75">
      <c r="H12332" s="52"/>
    </row>
    <row r="12333" ht="12.75">
      <c r="H12333" s="52"/>
    </row>
    <row r="12334" ht="12.75">
      <c r="H12334" s="52"/>
    </row>
    <row r="12335" ht="12.75">
      <c r="H12335" s="52"/>
    </row>
    <row r="12336" ht="12.75">
      <c r="H12336" s="52"/>
    </row>
    <row r="12337" ht="12.75">
      <c r="H12337" s="52"/>
    </row>
    <row r="12338" ht="12.75">
      <c r="H12338" s="52"/>
    </row>
    <row r="12339" ht="12.75">
      <c r="H12339" s="52"/>
    </row>
    <row r="12340" ht="12.75">
      <c r="H12340" s="52"/>
    </row>
    <row r="12341" ht="12.75">
      <c r="H12341" s="52"/>
    </row>
    <row r="12342" ht="12.75">
      <c r="H12342" s="52"/>
    </row>
    <row r="12343" ht="12.75">
      <c r="H12343" s="52"/>
    </row>
    <row r="12344" ht="12.75">
      <c r="H12344" s="52"/>
    </row>
    <row r="12345" ht="12.75">
      <c r="H12345" s="52"/>
    </row>
    <row r="12346" ht="12.75">
      <c r="H12346" s="52"/>
    </row>
    <row r="12347" ht="12.75">
      <c r="H12347" s="52"/>
    </row>
    <row r="12348" ht="12.75">
      <c r="H12348" s="52"/>
    </row>
    <row r="12349" ht="12.75">
      <c r="H12349" s="52"/>
    </row>
    <row r="12350" ht="12.75">
      <c r="H12350" s="52"/>
    </row>
    <row r="12351" ht="12.75">
      <c r="H12351" s="52"/>
    </row>
    <row r="12352" ht="12.75">
      <c r="H12352" s="52"/>
    </row>
    <row r="12353" ht="12.75">
      <c r="H12353" s="52"/>
    </row>
    <row r="12354" ht="12.75">
      <c r="H12354" s="52"/>
    </row>
    <row r="12355" ht="12.75">
      <c r="H12355" s="52"/>
    </row>
    <row r="12356" ht="12.75">
      <c r="H12356" s="52"/>
    </row>
    <row r="12357" ht="12.75">
      <c r="H12357" s="52"/>
    </row>
    <row r="12358" ht="12.75">
      <c r="H12358" s="52"/>
    </row>
    <row r="12359" ht="12.75">
      <c r="H12359" s="52"/>
    </row>
    <row r="12360" ht="12.75">
      <c r="H12360" s="52"/>
    </row>
    <row r="12361" ht="12.75">
      <c r="H12361" s="52"/>
    </row>
    <row r="12362" ht="12.75">
      <c r="H12362" s="52"/>
    </row>
    <row r="12363" ht="12.75">
      <c r="H12363" s="52"/>
    </row>
    <row r="12364" ht="12.75">
      <c r="H12364" s="52"/>
    </row>
    <row r="12365" ht="12.75">
      <c r="H12365" s="52"/>
    </row>
    <row r="12366" ht="12.75">
      <c r="H12366" s="52"/>
    </row>
    <row r="12367" ht="12.75">
      <c r="H12367" s="52"/>
    </row>
    <row r="12368" ht="12.75">
      <c r="H12368" s="52"/>
    </row>
    <row r="12369" ht="12.75">
      <c r="H12369" s="52"/>
    </row>
    <row r="12370" ht="12.75">
      <c r="H12370" s="52"/>
    </row>
    <row r="12371" ht="12.75">
      <c r="H12371" s="52"/>
    </row>
    <row r="12372" ht="12.75">
      <c r="H12372" s="52"/>
    </row>
    <row r="12373" ht="12.75">
      <c r="H12373" s="52"/>
    </row>
    <row r="12374" ht="12.75">
      <c r="H12374" s="52"/>
    </row>
    <row r="12375" ht="12.75">
      <c r="H12375" s="52"/>
    </row>
    <row r="12376" ht="12.75">
      <c r="H12376" s="52"/>
    </row>
    <row r="12377" ht="12.75">
      <c r="H12377" s="52"/>
    </row>
    <row r="12378" ht="12.75">
      <c r="H12378" s="52"/>
    </row>
    <row r="12379" ht="12.75">
      <c r="H12379" s="52"/>
    </row>
    <row r="12380" ht="12.75">
      <c r="H12380" s="52"/>
    </row>
    <row r="12381" ht="12.75">
      <c r="H12381" s="52"/>
    </row>
    <row r="12382" ht="12.75">
      <c r="H12382" s="52"/>
    </row>
    <row r="12383" ht="12.75">
      <c r="H12383" s="52"/>
    </row>
    <row r="12384" ht="12.75">
      <c r="H12384" s="52"/>
    </row>
    <row r="12385" ht="12.75">
      <c r="H12385" s="52"/>
    </row>
    <row r="12386" ht="12.75">
      <c r="H12386" s="52"/>
    </row>
    <row r="12387" ht="12.75">
      <c r="H12387" s="52"/>
    </row>
    <row r="12388" ht="12.75">
      <c r="H12388" s="52"/>
    </row>
    <row r="12389" ht="12.75">
      <c r="H12389" s="52"/>
    </row>
    <row r="12390" ht="12.75">
      <c r="H12390" s="52"/>
    </row>
    <row r="12391" ht="12.75">
      <c r="H12391" s="52"/>
    </row>
    <row r="12392" ht="12.75">
      <c r="H12392" s="52"/>
    </row>
    <row r="12393" ht="12.75">
      <c r="H12393" s="52"/>
    </row>
    <row r="12394" ht="12.75">
      <c r="H12394" s="52"/>
    </row>
    <row r="12395" ht="12.75">
      <c r="H12395" s="52"/>
    </row>
    <row r="12396" ht="12.75">
      <c r="H12396" s="52"/>
    </row>
    <row r="12397" ht="12.75">
      <c r="H12397" s="52"/>
    </row>
    <row r="12398" ht="12.75">
      <c r="H12398" s="52"/>
    </row>
    <row r="12399" ht="12.75">
      <c r="H12399" s="52"/>
    </row>
    <row r="12400" ht="12.75">
      <c r="H12400" s="52"/>
    </row>
    <row r="12401" ht="12.75">
      <c r="H12401" s="52"/>
    </row>
    <row r="12402" ht="12.75">
      <c r="H12402" s="52"/>
    </row>
    <row r="12403" ht="12.75">
      <c r="H12403" s="52"/>
    </row>
    <row r="12404" ht="12.75">
      <c r="H12404" s="52"/>
    </row>
    <row r="12405" ht="12.75">
      <c r="H12405" s="52"/>
    </row>
    <row r="12406" ht="12.75">
      <c r="H12406" s="52"/>
    </row>
    <row r="12407" ht="12.75">
      <c r="H12407" s="52"/>
    </row>
    <row r="12408" ht="12.75">
      <c r="H12408" s="52"/>
    </row>
    <row r="12409" ht="12.75">
      <c r="H12409" s="52"/>
    </row>
    <row r="12410" ht="12.75">
      <c r="H12410" s="52"/>
    </row>
    <row r="12411" ht="12.75">
      <c r="H12411" s="52"/>
    </row>
    <row r="12412" ht="12.75">
      <c r="H12412" s="52"/>
    </row>
    <row r="12413" ht="12.75">
      <c r="H12413" s="52"/>
    </row>
    <row r="12414" ht="12.75">
      <c r="H12414" s="52"/>
    </row>
    <row r="12415" ht="12.75">
      <c r="H12415" s="52"/>
    </row>
    <row r="12416" ht="12.75">
      <c r="H12416" s="52"/>
    </row>
    <row r="12417" ht="12.75">
      <c r="H12417" s="52"/>
    </row>
    <row r="12418" ht="12.75">
      <c r="H12418" s="52"/>
    </row>
    <row r="12419" ht="12.75">
      <c r="H12419" s="52"/>
    </row>
    <row r="12420" ht="12.75">
      <c r="H12420" s="52"/>
    </row>
    <row r="12421" ht="12.75">
      <c r="H12421" s="52"/>
    </row>
    <row r="12422" ht="12.75">
      <c r="H12422" s="52"/>
    </row>
    <row r="12423" ht="12.75">
      <c r="H12423" s="52"/>
    </row>
    <row r="12424" ht="12.75">
      <c r="H12424" s="52"/>
    </row>
    <row r="12425" ht="12.75">
      <c r="H12425" s="52"/>
    </row>
    <row r="12426" ht="12.75">
      <c r="H12426" s="52"/>
    </row>
    <row r="12427" ht="12.75">
      <c r="H12427" s="52"/>
    </row>
    <row r="12428" ht="12.75">
      <c r="H12428" s="52"/>
    </row>
    <row r="12429" ht="12.75">
      <c r="H12429" s="52"/>
    </row>
    <row r="12430" ht="12.75">
      <c r="H12430" s="52"/>
    </row>
    <row r="12431" ht="12.75">
      <c r="H12431" s="52"/>
    </row>
    <row r="12432" ht="12.75">
      <c r="H12432" s="52"/>
    </row>
    <row r="12433" ht="12.75">
      <c r="H12433" s="52"/>
    </row>
    <row r="12434" ht="12.75">
      <c r="H12434" s="52"/>
    </row>
    <row r="12435" ht="12.75">
      <c r="H12435" s="52"/>
    </row>
    <row r="12436" ht="12.75">
      <c r="H12436" s="52"/>
    </row>
    <row r="12437" ht="12.75">
      <c r="H12437" s="52"/>
    </row>
    <row r="12438" ht="12.75">
      <c r="H12438" s="52"/>
    </row>
    <row r="12439" ht="12.75">
      <c r="H12439" s="52"/>
    </row>
    <row r="12440" ht="12.75">
      <c r="H12440" s="52"/>
    </row>
    <row r="12441" ht="12.75">
      <c r="H12441" s="52"/>
    </row>
    <row r="12442" ht="12.75">
      <c r="H12442" s="52"/>
    </row>
    <row r="12443" ht="12.75">
      <c r="H12443" s="52"/>
    </row>
    <row r="12444" ht="12.75">
      <c r="H12444" s="52"/>
    </row>
    <row r="12445" ht="12.75">
      <c r="H12445" s="52"/>
    </row>
    <row r="12446" ht="12.75">
      <c r="H12446" s="52"/>
    </row>
    <row r="12447" ht="12.75">
      <c r="H12447" s="52"/>
    </row>
    <row r="12448" ht="12.75">
      <c r="H12448" s="52"/>
    </row>
    <row r="12449" ht="12.75">
      <c r="H12449" s="52"/>
    </row>
    <row r="12450" ht="12.75">
      <c r="H12450" s="52"/>
    </row>
    <row r="12451" ht="12.75">
      <c r="H12451" s="52"/>
    </row>
    <row r="12452" ht="12.75">
      <c r="H12452" s="52"/>
    </row>
    <row r="12453" ht="12.75">
      <c r="H12453" s="52"/>
    </row>
    <row r="12454" ht="12.75">
      <c r="H12454" s="52"/>
    </row>
    <row r="12455" ht="12.75">
      <c r="H12455" s="52"/>
    </row>
    <row r="12456" ht="12.75">
      <c r="H12456" s="52"/>
    </row>
    <row r="12457" ht="12.75">
      <c r="H12457" s="52"/>
    </row>
    <row r="12458" ht="12.75">
      <c r="H12458" s="52"/>
    </row>
    <row r="12459" ht="12.75">
      <c r="H12459" s="52"/>
    </row>
    <row r="12460" ht="12.75">
      <c r="H12460" s="52"/>
    </row>
    <row r="12461" ht="12.75">
      <c r="H12461" s="52"/>
    </row>
    <row r="12462" ht="12.75">
      <c r="H12462" s="52"/>
    </row>
    <row r="12463" ht="12.75">
      <c r="H12463" s="52"/>
    </row>
    <row r="12464" ht="12.75">
      <c r="H12464" s="52"/>
    </row>
    <row r="12465" ht="12.75">
      <c r="H12465" s="52"/>
    </row>
    <row r="12466" ht="12.75">
      <c r="H12466" s="52"/>
    </row>
    <row r="12467" ht="12.75">
      <c r="H12467" s="52"/>
    </row>
    <row r="12468" ht="12.75">
      <c r="H12468" s="52"/>
    </row>
    <row r="12469" ht="12.75">
      <c r="H12469" s="52"/>
    </row>
    <row r="12470" ht="12.75">
      <c r="H12470" s="52"/>
    </row>
    <row r="12471" ht="12.75">
      <c r="H12471" s="52"/>
    </row>
    <row r="12472" ht="12.75">
      <c r="H12472" s="52"/>
    </row>
    <row r="12473" ht="12.75">
      <c r="H12473" s="52"/>
    </row>
    <row r="12474" ht="12.75">
      <c r="H12474" s="52"/>
    </row>
    <row r="12475" ht="12.75">
      <c r="H12475" s="52"/>
    </row>
    <row r="12476" ht="12.75">
      <c r="H12476" s="52"/>
    </row>
    <row r="12477" ht="12.75">
      <c r="H12477" s="52"/>
    </row>
    <row r="12478" ht="12.75">
      <c r="H12478" s="52"/>
    </row>
    <row r="12479" ht="12.75">
      <c r="H12479" s="52"/>
    </row>
    <row r="12480" ht="12.75">
      <c r="H12480" s="52"/>
    </row>
    <row r="12481" ht="12.75">
      <c r="H12481" s="52"/>
    </row>
    <row r="12482" ht="12.75">
      <c r="H12482" s="52"/>
    </row>
    <row r="12483" ht="12.75">
      <c r="H12483" s="52"/>
    </row>
    <row r="12484" ht="12.75">
      <c r="H12484" s="52"/>
    </row>
    <row r="12485" ht="12.75">
      <c r="H12485" s="52"/>
    </row>
    <row r="12486" ht="12.75">
      <c r="H12486" s="52"/>
    </row>
    <row r="12487" ht="12.75">
      <c r="H12487" s="52"/>
    </row>
    <row r="12488" ht="12.75">
      <c r="H12488" s="52"/>
    </row>
    <row r="12489" ht="12.75">
      <c r="H12489" s="52"/>
    </row>
    <row r="12490" ht="12.75">
      <c r="H12490" s="52"/>
    </row>
    <row r="12491" ht="12.75">
      <c r="H12491" s="52"/>
    </row>
    <row r="12492" ht="12.75">
      <c r="H12492" s="52"/>
    </row>
    <row r="12493" ht="12.75">
      <c r="H12493" s="52"/>
    </row>
    <row r="12494" ht="12.75">
      <c r="H12494" s="52"/>
    </row>
    <row r="12495" ht="12.75">
      <c r="H12495" s="52"/>
    </row>
    <row r="12496" ht="12.75">
      <c r="H12496" s="52"/>
    </row>
    <row r="12497" ht="12.75">
      <c r="H12497" s="52"/>
    </row>
    <row r="12498" ht="12.75">
      <c r="H12498" s="52"/>
    </row>
    <row r="12499" ht="12.75">
      <c r="H12499" s="52"/>
    </row>
    <row r="12500" ht="12.75">
      <c r="H12500" s="52"/>
    </row>
    <row r="12501" ht="12.75">
      <c r="H12501" s="52"/>
    </row>
    <row r="12502" ht="12.75">
      <c r="H12502" s="52"/>
    </row>
    <row r="12503" ht="12.75">
      <c r="H12503" s="52"/>
    </row>
    <row r="12504" ht="12.75">
      <c r="H12504" s="52"/>
    </row>
    <row r="12505" ht="12.75">
      <c r="H12505" s="52"/>
    </row>
    <row r="12506" ht="12.75">
      <c r="H12506" s="52"/>
    </row>
    <row r="12507" ht="12.75">
      <c r="H12507" s="52"/>
    </row>
    <row r="12508" ht="12.75">
      <c r="H12508" s="52"/>
    </row>
    <row r="12509" ht="12.75">
      <c r="H12509" s="52"/>
    </row>
    <row r="12510" ht="12.75">
      <c r="H12510" s="52"/>
    </row>
    <row r="12511" ht="12.75">
      <c r="H12511" s="52"/>
    </row>
    <row r="12512" ht="12.75">
      <c r="H12512" s="52"/>
    </row>
    <row r="12513" ht="12.75">
      <c r="H12513" s="52"/>
    </row>
    <row r="12514" ht="12.75">
      <c r="H12514" s="52"/>
    </row>
    <row r="12515" ht="12.75">
      <c r="H12515" s="52"/>
    </row>
    <row r="12516" ht="12.75">
      <c r="H12516" s="52"/>
    </row>
    <row r="12517" ht="12.75">
      <c r="H12517" s="52"/>
    </row>
    <row r="12518" ht="12.75">
      <c r="H12518" s="52"/>
    </row>
    <row r="12519" ht="12.75">
      <c r="H12519" s="52"/>
    </row>
    <row r="12520" ht="12.75">
      <c r="H12520" s="52"/>
    </row>
    <row r="12521" ht="12.75">
      <c r="H12521" s="52"/>
    </row>
    <row r="12522" ht="12.75">
      <c r="H12522" s="52"/>
    </row>
    <row r="12523" ht="12.75">
      <c r="H12523" s="52"/>
    </row>
    <row r="12524" ht="12.75">
      <c r="H12524" s="52"/>
    </row>
    <row r="12525" ht="12.75">
      <c r="H12525" s="52"/>
    </row>
    <row r="12526" ht="12.75">
      <c r="H12526" s="52"/>
    </row>
    <row r="12527" ht="12.75">
      <c r="H12527" s="52"/>
    </row>
    <row r="12528" ht="12.75">
      <c r="H12528" s="52"/>
    </row>
    <row r="12529" ht="12.75">
      <c r="H12529" s="52"/>
    </row>
    <row r="12530" ht="12.75">
      <c r="H12530" s="52"/>
    </row>
    <row r="12531" ht="12.75">
      <c r="H12531" s="52"/>
    </row>
    <row r="12532" ht="12.75">
      <c r="H12532" s="52"/>
    </row>
    <row r="12533" ht="12.75">
      <c r="H12533" s="52"/>
    </row>
    <row r="12534" ht="12.75">
      <c r="H12534" s="52"/>
    </row>
    <row r="12535" ht="12.75">
      <c r="H12535" s="52"/>
    </row>
    <row r="12536" ht="12.75">
      <c r="H12536" s="52"/>
    </row>
    <row r="12537" ht="12.75">
      <c r="H12537" s="52"/>
    </row>
    <row r="12538" ht="12.75">
      <c r="H12538" s="52"/>
    </row>
    <row r="12539" ht="12.75">
      <c r="H12539" s="52"/>
    </row>
    <row r="12540" ht="12.75">
      <c r="H12540" s="52"/>
    </row>
    <row r="12541" ht="12.75">
      <c r="H12541" s="52"/>
    </row>
    <row r="12542" ht="12.75">
      <c r="H12542" s="52"/>
    </row>
    <row r="12543" ht="12.75">
      <c r="H12543" s="52"/>
    </row>
    <row r="12544" ht="12.75">
      <c r="H12544" s="52"/>
    </row>
    <row r="12545" ht="12.75">
      <c r="H12545" s="52"/>
    </row>
    <row r="12546" ht="12.75">
      <c r="H12546" s="52"/>
    </row>
    <row r="12547" ht="12.75">
      <c r="H12547" s="52"/>
    </row>
    <row r="12548" ht="12.75">
      <c r="H12548" s="52"/>
    </row>
    <row r="12549" ht="12.75">
      <c r="H12549" s="52"/>
    </row>
    <row r="12550" ht="12.75">
      <c r="H12550" s="52"/>
    </row>
    <row r="12551" ht="12.75">
      <c r="H12551" s="52"/>
    </row>
    <row r="12552" ht="12.75">
      <c r="H12552" s="52"/>
    </row>
    <row r="12553" ht="12.75">
      <c r="H12553" s="52"/>
    </row>
    <row r="12554" ht="12.75">
      <c r="H12554" s="52"/>
    </row>
    <row r="12555" ht="12.75">
      <c r="H12555" s="52"/>
    </row>
    <row r="12556" ht="12.75">
      <c r="H12556" s="52"/>
    </row>
    <row r="12557" ht="12.75">
      <c r="H12557" s="52"/>
    </row>
    <row r="12558" ht="12.75">
      <c r="H12558" s="52"/>
    </row>
    <row r="12559" ht="12.75">
      <c r="H12559" s="52"/>
    </row>
    <row r="12560" ht="12.75">
      <c r="H12560" s="52"/>
    </row>
    <row r="12561" ht="12.75">
      <c r="H12561" s="52"/>
    </row>
    <row r="12562" ht="12.75">
      <c r="H12562" s="52"/>
    </row>
    <row r="12563" ht="12.75">
      <c r="H12563" s="52"/>
    </row>
    <row r="12564" ht="12.75">
      <c r="H12564" s="52"/>
    </row>
    <row r="12565" ht="12.75">
      <c r="H12565" s="52"/>
    </row>
    <row r="12566" ht="12.75">
      <c r="H12566" s="52"/>
    </row>
    <row r="12567" ht="12.75">
      <c r="H12567" s="52"/>
    </row>
    <row r="12568" ht="12.75">
      <c r="H12568" s="52"/>
    </row>
    <row r="12569" ht="12.75">
      <c r="H12569" s="52"/>
    </row>
    <row r="12570" ht="12.75">
      <c r="H12570" s="52"/>
    </row>
    <row r="12571" ht="12.75">
      <c r="H12571" s="52"/>
    </row>
    <row r="12572" ht="12.75">
      <c r="H12572" s="52"/>
    </row>
    <row r="12573" ht="12.75">
      <c r="H12573" s="52"/>
    </row>
    <row r="12574" ht="12.75">
      <c r="H12574" s="52"/>
    </row>
    <row r="12575" ht="12.75">
      <c r="H12575" s="52"/>
    </row>
    <row r="12576" ht="12.75">
      <c r="H12576" s="52"/>
    </row>
    <row r="12577" ht="12.75">
      <c r="H12577" s="52"/>
    </row>
    <row r="12578" ht="12.75">
      <c r="H12578" s="52"/>
    </row>
    <row r="12579" ht="12.75">
      <c r="H12579" s="52"/>
    </row>
    <row r="12580" ht="12.75">
      <c r="H12580" s="52"/>
    </row>
    <row r="12581" ht="12.75">
      <c r="H12581" s="52"/>
    </row>
    <row r="12582" ht="12.75">
      <c r="H12582" s="52"/>
    </row>
    <row r="12583" ht="12.75">
      <c r="H12583" s="52"/>
    </row>
    <row r="12584" ht="12.75">
      <c r="H12584" s="52"/>
    </row>
    <row r="12585" ht="12.75">
      <c r="H12585" s="52"/>
    </row>
    <row r="12586" ht="12.75">
      <c r="H12586" s="52"/>
    </row>
    <row r="12587" ht="12.75">
      <c r="H12587" s="52"/>
    </row>
    <row r="12588" ht="12.75">
      <c r="H12588" s="52"/>
    </row>
    <row r="12589" ht="12.75">
      <c r="H12589" s="52"/>
    </row>
    <row r="12590" ht="12.75">
      <c r="H12590" s="52"/>
    </row>
    <row r="12591" ht="12.75">
      <c r="H12591" s="52"/>
    </row>
    <row r="12592" ht="12.75">
      <c r="H12592" s="52"/>
    </row>
    <row r="12593" ht="12.75">
      <c r="H12593" s="52"/>
    </row>
    <row r="12594" ht="12.75">
      <c r="H12594" s="52"/>
    </row>
    <row r="12595" ht="12.75">
      <c r="H12595" s="52"/>
    </row>
    <row r="12596" ht="12.75">
      <c r="H12596" s="52"/>
    </row>
    <row r="12597" ht="12.75">
      <c r="H12597" s="52"/>
    </row>
    <row r="12598" ht="12.75">
      <c r="H12598" s="52"/>
    </row>
    <row r="12599" ht="12.75">
      <c r="H12599" s="52"/>
    </row>
    <row r="12600" ht="12.75">
      <c r="H12600" s="52"/>
    </row>
    <row r="12601" ht="12.75">
      <c r="H12601" s="52"/>
    </row>
    <row r="12602" ht="12.75">
      <c r="H12602" s="52"/>
    </row>
    <row r="12603" ht="12.75">
      <c r="H12603" s="52"/>
    </row>
    <row r="12604" ht="12.75">
      <c r="H12604" s="52"/>
    </row>
    <row r="12605" ht="12.75">
      <c r="H12605" s="52"/>
    </row>
    <row r="12606" ht="12.75">
      <c r="H12606" s="52"/>
    </row>
    <row r="12607" ht="12.75">
      <c r="H12607" s="52"/>
    </row>
    <row r="12608" ht="12.75">
      <c r="H12608" s="52"/>
    </row>
    <row r="12609" ht="12.75">
      <c r="H12609" s="52"/>
    </row>
    <row r="12610" ht="12.75">
      <c r="H12610" s="52"/>
    </row>
    <row r="12611" ht="12.75">
      <c r="H12611" s="52"/>
    </row>
    <row r="12612" ht="12.75">
      <c r="H12612" s="52"/>
    </row>
    <row r="12613" ht="12.75">
      <c r="H12613" s="52"/>
    </row>
    <row r="12614" ht="12.75">
      <c r="H12614" s="52"/>
    </row>
    <row r="12615" ht="12.75">
      <c r="H12615" s="52"/>
    </row>
    <row r="12616" ht="12.75">
      <c r="H12616" s="52"/>
    </row>
    <row r="12617" ht="12.75">
      <c r="H12617" s="52"/>
    </row>
    <row r="12618" ht="12.75">
      <c r="H12618" s="52"/>
    </row>
    <row r="12619" ht="12.75">
      <c r="H12619" s="52"/>
    </row>
    <row r="12620" ht="12.75">
      <c r="H12620" s="52"/>
    </row>
    <row r="12621" ht="12.75">
      <c r="H12621" s="52"/>
    </row>
    <row r="12622" ht="12.75">
      <c r="H12622" s="52"/>
    </row>
    <row r="12623" ht="12.75">
      <c r="H12623" s="52"/>
    </row>
    <row r="12624" ht="12.75">
      <c r="H12624" s="52"/>
    </row>
    <row r="12625" ht="12.75">
      <c r="H12625" s="52"/>
    </row>
    <row r="12626" ht="12.75">
      <c r="H12626" s="52"/>
    </row>
    <row r="12627" ht="12.75">
      <c r="H12627" s="52"/>
    </row>
    <row r="12628" ht="12.75">
      <c r="H12628" s="52"/>
    </row>
    <row r="12629" ht="12.75">
      <c r="H12629" s="52"/>
    </row>
    <row r="12630" ht="12.75">
      <c r="H12630" s="52"/>
    </row>
    <row r="12631" ht="12.75">
      <c r="H12631" s="52"/>
    </row>
    <row r="12632" ht="12.75">
      <c r="H12632" s="52"/>
    </row>
    <row r="12633" ht="12.75">
      <c r="H12633" s="52"/>
    </row>
    <row r="12634" ht="12.75">
      <c r="H12634" s="52"/>
    </row>
    <row r="12635" ht="12.75">
      <c r="H12635" s="52"/>
    </row>
    <row r="12636" ht="12.75">
      <c r="H12636" s="52"/>
    </row>
    <row r="12637" ht="12.75">
      <c r="H12637" s="52"/>
    </row>
    <row r="12638" ht="12.75">
      <c r="H12638" s="52"/>
    </row>
    <row r="12639" ht="12.75">
      <c r="H12639" s="52"/>
    </row>
    <row r="12640" ht="12.75">
      <c r="H12640" s="52"/>
    </row>
    <row r="12641" ht="12.75">
      <c r="H12641" s="52"/>
    </row>
    <row r="12642" ht="12.75">
      <c r="H12642" s="52"/>
    </row>
    <row r="12643" ht="12.75">
      <c r="H12643" s="52"/>
    </row>
    <row r="12644" ht="12.75">
      <c r="H12644" s="52"/>
    </row>
    <row r="12645" ht="12.75">
      <c r="H12645" s="52"/>
    </row>
    <row r="12646" ht="12.75">
      <c r="H12646" s="52"/>
    </row>
    <row r="12647" ht="12.75">
      <c r="H12647" s="52"/>
    </row>
    <row r="12648" ht="12.75">
      <c r="H12648" s="52"/>
    </row>
    <row r="12649" ht="12.75">
      <c r="H12649" s="52"/>
    </row>
    <row r="12650" ht="12.75">
      <c r="H12650" s="52"/>
    </row>
    <row r="12651" ht="12.75">
      <c r="H12651" s="52"/>
    </row>
    <row r="12652" ht="12.75">
      <c r="H12652" s="52"/>
    </row>
    <row r="12653" ht="12.75">
      <c r="H12653" s="52"/>
    </row>
    <row r="12654" ht="12.75">
      <c r="H12654" s="52"/>
    </row>
    <row r="12655" ht="12.75">
      <c r="H12655" s="52"/>
    </row>
    <row r="12656" ht="12.75">
      <c r="H12656" s="52"/>
    </row>
    <row r="12657" ht="12.75">
      <c r="H12657" s="52"/>
    </row>
    <row r="12658" ht="12.75">
      <c r="H12658" s="52"/>
    </row>
    <row r="12659" ht="12.75">
      <c r="H12659" s="52"/>
    </row>
    <row r="12660" ht="12.75">
      <c r="H12660" s="52"/>
    </row>
    <row r="12661" ht="12.75">
      <c r="H12661" s="52"/>
    </row>
    <row r="12662" ht="12.75">
      <c r="H12662" s="52"/>
    </row>
    <row r="12663" ht="12.75">
      <c r="H12663" s="52"/>
    </row>
    <row r="12664" ht="12.75">
      <c r="H12664" s="52"/>
    </row>
    <row r="12665" ht="12.75">
      <c r="H12665" s="52"/>
    </row>
    <row r="12666" ht="12.75">
      <c r="H12666" s="52"/>
    </row>
    <row r="12667" ht="12.75">
      <c r="H12667" s="52"/>
    </row>
    <row r="12668" ht="12.75">
      <c r="H12668" s="52"/>
    </row>
    <row r="12669" ht="12.75">
      <c r="H12669" s="52"/>
    </row>
    <row r="12670" ht="12.75">
      <c r="H12670" s="52"/>
    </row>
    <row r="12671" ht="12.75">
      <c r="H12671" s="52"/>
    </row>
    <row r="12672" ht="12.75">
      <c r="H12672" s="52"/>
    </row>
    <row r="12673" ht="12.75">
      <c r="H12673" s="52"/>
    </row>
    <row r="12674" ht="12.75">
      <c r="H12674" s="52"/>
    </row>
    <row r="12675" ht="12.75">
      <c r="H12675" s="52"/>
    </row>
    <row r="12676" ht="12.75">
      <c r="H12676" s="52"/>
    </row>
    <row r="12677" ht="12.75">
      <c r="H12677" s="52"/>
    </row>
    <row r="12678" ht="12.75">
      <c r="H12678" s="52"/>
    </row>
    <row r="12679" ht="12.75">
      <c r="H12679" s="52"/>
    </row>
    <row r="12680" ht="12.75">
      <c r="H12680" s="52"/>
    </row>
    <row r="12681" ht="12.75">
      <c r="H12681" s="52"/>
    </row>
    <row r="12682" ht="12.75">
      <c r="H12682" s="52"/>
    </row>
    <row r="12683" ht="12.75">
      <c r="H12683" s="52"/>
    </row>
    <row r="12684" ht="12.75">
      <c r="H12684" s="52"/>
    </row>
    <row r="12685" ht="12.75">
      <c r="H12685" s="52"/>
    </row>
    <row r="12686" ht="12.75">
      <c r="H12686" s="52"/>
    </row>
    <row r="12687" ht="12.75">
      <c r="H12687" s="52"/>
    </row>
    <row r="12688" ht="12.75">
      <c r="H12688" s="52"/>
    </row>
    <row r="12689" ht="12.75">
      <c r="H12689" s="52"/>
    </row>
    <row r="12690" ht="12.75">
      <c r="H12690" s="52"/>
    </row>
    <row r="12691" ht="12.75">
      <c r="H12691" s="52"/>
    </row>
    <row r="12692" ht="12.75">
      <c r="H12692" s="52"/>
    </row>
    <row r="12693" ht="12.75">
      <c r="H12693" s="52"/>
    </row>
    <row r="12694" ht="12.75">
      <c r="H12694" s="52"/>
    </row>
    <row r="12695" ht="12.75">
      <c r="H12695" s="52"/>
    </row>
    <row r="12696" ht="12.75">
      <c r="H12696" s="52"/>
    </row>
    <row r="12697" ht="12.75">
      <c r="H12697" s="52"/>
    </row>
    <row r="12698" ht="12.75">
      <c r="H12698" s="52"/>
    </row>
    <row r="12699" ht="12.75">
      <c r="H12699" s="52"/>
    </row>
    <row r="12700" ht="12.75">
      <c r="H12700" s="52"/>
    </row>
    <row r="12701" ht="12.75">
      <c r="H12701" s="52"/>
    </row>
    <row r="12702" ht="12.75">
      <c r="H12702" s="52"/>
    </row>
    <row r="12703" ht="12.75">
      <c r="H12703" s="52"/>
    </row>
    <row r="12704" ht="12.75">
      <c r="H12704" s="52"/>
    </row>
    <row r="12705" ht="12.75">
      <c r="H12705" s="52"/>
    </row>
    <row r="12706" ht="12.75">
      <c r="H12706" s="52"/>
    </row>
    <row r="12707" ht="12.75">
      <c r="H12707" s="52"/>
    </row>
    <row r="12708" ht="12.75">
      <c r="H12708" s="52"/>
    </row>
    <row r="12709" ht="12.75">
      <c r="H12709" s="52"/>
    </row>
    <row r="12710" ht="12.75">
      <c r="H12710" s="52"/>
    </row>
    <row r="12711" ht="12.75">
      <c r="H12711" s="52"/>
    </row>
    <row r="12712" ht="12.75">
      <c r="H12712" s="52"/>
    </row>
    <row r="12713" ht="12.75">
      <c r="H12713" s="52"/>
    </row>
    <row r="12714" ht="12.75">
      <c r="H12714" s="52"/>
    </row>
    <row r="12715" ht="12.75">
      <c r="H12715" s="52"/>
    </row>
    <row r="12716" ht="12.75">
      <c r="H12716" s="52"/>
    </row>
    <row r="12717" ht="12.75">
      <c r="H12717" s="52"/>
    </row>
    <row r="12718" ht="12.75">
      <c r="H12718" s="52"/>
    </row>
    <row r="12719" ht="12.75">
      <c r="H12719" s="52"/>
    </row>
    <row r="12720" ht="12.75">
      <c r="H12720" s="52"/>
    </row>
    <row r="12721" ht="12.75">
      <c r="H12721" s="52"/>
    </row>
    <row r="12722" ht="12.75">
      <c r="H12722" s="52"/>
    </row>
    <row r="12723" ht="12.75">
      <c r="H12723" s="52"/>
    </row>
    <row r="12724" ht="12.75">
      <c r="H12724" s="52"/>
    </row>
    <row r="12725" ht="12.75">
      <c r="H12725" s="52"/>
    </row>
    <row r="12726" ht="12.75">
      <c r="H12726" s="52"/>
    </row>
    <row r="12727" ht="12.75">
      <c r="H12727" s="52"/>
    </row>
    <row r="12728" ht="12.75">
      <c r="H12728" s="52"/>
    </row>
    <row r="12729" ht="12.75">
      <c r="H12729" s="52"/>
    </row>
    <row r="12730" ht="12.75">
      <c r="H12730" s="52"/>
    </row>
    <row r="12731" ht="12.75">
      <c r="H12731" s="52"/>
    </row>
    <row r="12732" ht="12.75">
      <c r="H12732" s="52"/>
    </row>
    <row r="12733" ht="12.75">
      <c r="H12733" s="52"/>
    </row>
    <row r="12734" ht="12.75">
      <c r="H12734" s="52"/>
    </row>
    <row r="12735" ht="12.75">
      <c r="H12735" s="52"/>
    </row>
    <row r="12736" ht="12.75">
      <c r="H12736" s="52"/>
    </row>
    <row r="12737" ht="12.75">
      <c r="H12737" s="52"/>
    </row>
    <row r="12738" ht="12.75">
      <c r="H12738" s="52"/>
    </row>
    <row r="12739" ht="12.75">
      <c r="H12739" s="52"/>
    </row>
    <row r="12740" ht="12.75">
      <c r="H12740" s="52"/>
    </row>
    <row r="12741" ht="12.75">
      <c r="H12741" s="52"/>
    </row>
    <row r="12742" ht="12.75">
      <c r="H12742" s="52"/>
    </row>
    <row r="12743" ht="12.75">
      <c r="H12743" s="52"/>
    </row>
    <row r="12744" ht="12.75">
      <c r="H12744" s="52"/>
    </row>
    <row r="12745" ht="12.75">
      <c r="H12745" s="52"/>
    </row>
    <row r="12746" ht="12.75">
      <c r="H12746" s="52"/>
    </row>
    <row r="12747" ht="12.75">
      <c r="H12747" s="52"/>
    </row>
    <row r="12748" ht="12.75">
      <c r="H12748" s="52"/>
    </row>
    <row r="12749" ht="12.75">
      <c r="H12749" s="52"/>
    </row>
    <row r="12750" ht="12.75">
      <c r="H12750" s="52"/>
    </row>
    <row r="12751" ht="12.75">
      <c r="H12751" s="52"/>
    </row>
    <row r="12752" ht="12.75">
      <c r="H12752" s="52"/>
    </row>
    <row r="12753" ht="12.75">
      <c r="H12753" s="52"/>
    </row>
    <row r="12754" ht="12.75">
      <c r="H12754" s="52"/>
    </row>
    <row r="12755" ht="12.75">
      <c r="H12755" s="52"/>
    </row>
    <row r="12756" ht="12.75">
      <c r="H12756" s="52"/>
    </row>
    <row r="12757" ht="12.75">
      <c r="H12757" s="52"/>
    </row>
    <row r="12758" ht="12.75">
      <c r="H12758" s="52"/>
    </row>
    <row r="12759" ht="12.75">
      <c r="H12759" s="52"/>
    </row>
    <row r="12760" ht="12.75">
      <c r="H12760" s="52"/>
    </row>
    <row r="12761" ht="12.75">
      <c r="H12761" s="52"/>
    </row>
    <row r="12762" ht="12.75">
      <c r="H12762" s="52"/>
    </row>
    <row r="12763" ht="12.75">
      <c r="H12763" s="52"/>
    </row>
    <row r="12764" ht="12.75">
      <c r="H12764" s="52"/>
    </row>
    <row r="12765" ht="12.75">
      <c r="H12765" s="52"/>
    </row>
    <row r="12766" ht="12.75">
      <c r="H12766" s="52"/>
    </row>
    <row r="12767" ht="12.75">
      <c r="H12767" s="52"/>
    </row>
    <row r="12768" ht="12.75">
      <c r="H12768" s="52"/>
    </row>
    <row r="12769" ht="12.75">
      <c r="H12769" s="52"/>
    </row>
    <row r="12770" ht="12.75">
      <c r="H12770" s="52"/>
    </row>
    <row r="12771" ht="12.75">
      <c r="H12771" s="52"/>
    </row>
    <row r="12772" ht="12.75">
      <c r="H12772" s="52"/>
    </row>
    <row r="12773" ht="12.75">
      <c r="H12773" s="52"/>
    </row>
    <row r="12774" ht="12.75">
      <c r="H12774" s="52"/>
    </row>
    <row r="12775" ht="12.75">
      <c r="H12775" s="52"/>
    </row>
    <row r="12776" ht="12.75">
      <c r="H12776" s="52"/>
    </row>
    <row r="12777" ht="12.75">
      <c r="H12777" s="52"/>
    </row>
    <row r="12778" ht="12.75">
      <c r="H12778" s="52"/>
    </row>
    <row r="12779" ht="12.75">
      <c r="H12779" s="52"/>
    </row>
    <row r="12780" ht="12.75">
      <c r="H12780" s="52"/>
    </row>
    <row r="12781" ht="12.75">
      <c r="H12781" s="52"/>
    </row>
    <row r="12782" ht="12.75">
      <c r="H12782" s="52"/>
    </row>
    <row r="12783" ht="12.75">
      <c r="H12783" s="52"/>
    </row>
    <row r="12784" ht="12.75">
      <c r="H12784" s="52"/>
    </row>
    <row r="12785" ht="12.75">
      <c r="H12785" s="52"/>
    </row>
    <row r="12786" ht="12.75">
      <c r="H12786" s="52"/>
    </row>
    <row r="12787" ht="12.75">
      <c r="H12787" s="52"/>
    </row>
    <row r="12788" ht="12.75">
      <c r="H12788" s="52"/>
    </row>
    <row r="12789" ht="12.75">
      <c r="H12789" s="52"/>
    </row>
    <row r="12790" ht="12.75">
      <c r="H12790" s="52"/>
    </row>
    <row r="12791" ht="12.75">
      <c r="H12791" s="52"/>
    </row>
    <row r="12792" ht="12.75">
      <c r="H12792" s="52"/>
    </row>
    <row r="12793" ht="12.75">
      <c r="H12793" s="52"/>
    </row>
    <row r="12794" ht="12.75">
      <c r="H12794" s="52"/>
    </row>
    <row r="12795" ht="12.75">
      <c r="H12795" s="52"/>
    </row>
    <row r="12796" ht="12.75">
      <c r="H12796" s="52"/>
    </row>
    <row r="12797" ht="12.75">
      <c r="H12797" s="52"/>
    </row>
    <row r="12798" ht="12.75">
      <c r="H12798" s="52"/>
    </row>
    <row r="12799" ht="12.75">
      <c r="H12799" s="52"/>
    </row>
    <row r="12800" ht="12.75">
      <c r="H12800" s="52"/>
    </row>
    <row r="12801" ht="12.75">
      <c r="H12801" s="52"/>
    </row>
    <row r="12802" ht="12.75">
      <c r="H12802" s="52"/>
    </row>
    <row r="12803" ht="12.75">
      <c r="H12803" s="52"/>
    </row>
    <row r="12804" ht="12.75">
      <c r="H12804" s="52"/>
    </row>
    <row r="12805" ht="12.75">
      <c r="H12805" s="52"/>
    </row>
    <row r="12806" ht="12.75">
      <c r="H12806" s="52"/>
    </row>
    <row r="12807" ht="12.75">
      <c r="H12807" s="52"/>
    </row>
    <row r="12808" ht="12.75">
      <c r="H12808" s="52"/>
    </row>
    <row r="12809" ht="12.75">
      <c r="H12809" s="52"/>
    </row>
    <row r="12810" ht="12.75">
      <c r="H12810" s="52"/>
    </row>
    <row r="12811" ht="12.75">
      <c r="H12811" s="52"/>
    </row>
    <row r="12812" ht="12.75">
      <c r="H12812" s="52"/>
    </row>
    <row r="12813" ht="12.75">
      <c r="H12813" s="52"/>
    </row>
    <row r="12814" ht="12.75">
      <c r="H12814" s="52"/>
    </row>
    <row r="12815" ht="12.75">
      <c r="H12815" s="52"/>
    </row>
    <row r="12816" ht="12.75">
      <c r="H12816" s="52"/>
    </row>
    <row r="12817" ht="12.75">
      <c r="H12817" s="52"/>
    </row>
    <row r="12818" ht="12.75">
      <c r="H12818" s="52"/>
    </row>
    <row r="12819" ht="12.75">
      <c r="H12819" s="52"/>
    </row>
    <row r="12820" ht="12.75">
      <c r="H12820" s="52"/>
    </row>
    <row r="12821" ht="12.75">
      <c r="H12821" s="52"/>
    </row>
    <row r="12822" ht="12.75">
      <c r="H12822" s="52"/>
    </row>
    <row r="12823" ht="12.75">
      <c r="H12823" s="52"/>
    </row>
    <row r="12824" ht="12.75">
      <c r="H12824" s="52"/>
    </row>
    <row r="12825" ht="12.75">
      <c r="H12825" s="52"/>
    </row>
    <row r="12826" ht="12.75">
      <c r="H12826" s="52"/>
    </row>
    <row r="12827" ht="12.75">
      <c r="H12827" s="52"/>
    </row>
    <row r="12828" ht="12.75">
      <c r="H12828" s="52"/>
    </row>
    <row r="12829" ht="12.75">
      <c r="H12829" s="52"/>
    </row>
    <row r="12830" ht="12.75">
      <c r="H12830" s="52"/>
    </row>
    <row r="12831" ht="12.75">
      <c r="H12831" s="52"/>
    </row>
    <row r="12832" ht="12.75">
      <c r="H12832" s="52"/>
    </row>
    <row r="12833" ht="12.75">
      <c r="H12833" s="52"/>
    </row>
    <row r="12834" ht="12.75">
      <c r="H12834" s="52"/>
    </row>
    <row r="12835" ht="12.75">
      <c r="H12835" s="52"/>
    </row>
    <row r="12836" ht="12.75">
      <c r="H12836" s="52"/>
    </row>
    <row r="12837" ht="12.75">
      <c r="H12837" s="52"/>
    </row>
    <row r="12838" ht="12.75">
      <c r="H12838" s="52"/>
    </row>
    <row r="12839" ht="12.75">
      <c r="H12839" s="52"/>
    </row>
    <row r="12840" ht="12.75">
      <c r="H12840" s="52"/>
    </row>
    <row r="12841" ht="12.75">
      <c r="H12841" s="52"/>
    </row>
    <row r="12842" ht="12.75">
      <c r="H12842" s="52"/>
    </row>
    <row r="12843" ht="12.75">
      <c r="H12843" s="52"/>
    </row>
    <row r="12844" ht="12.75">
      <c r="H12844" s="52"/>
    </row>
    <row r="12845" ht="12.75">
      <c r="H12845" s="52"/>
    </row>
    <row r="12846" ht="12.75">
      <c r="H12846" s="52"/>
    </row>
    <row r="12847" ht="12.75">
      <c r="H12847" s="52"/>
    </row>
    <row r="12848" ht="12.75">
      <c r="H12848" s="52"/>
    </row>
    <row r="12849" ht="12.75">
      <c r="H12849" s="52"/>
    </row>
    <row r="12850" ht="12.75">
      <c r="H12850" s="52"/>
    </row>
    <row r="12851" ht="12.75">
      <c r="H12851" s="52"/>
    </row>
    <row r="12852" ht="12.75">
      <c r="H12852" s="52"/>
    </row>
    <row r="12853" ht="12.75">
      <c r="H12853" s="52"/>
    </row>
    <row r="12854" ht="12.75">
      <c r="H12854" s="52"/>
    </row>
    <row r="12855" ht="12.75">
      <c r="H12855" s="52"/>
    </row>
    <row r="12856" ht="12.75">
      <c r="H12856" s="52"/>
    </row>
    <row r="12857" ht="12.75">
      <c r="H12857" s="52"/>
    </row>
    <row r="12858" ht="12.75">
      <c r="H12858" s="52"/>
    </row>
    <row r="12859" ht="12.75">
      <c r="H12859" s="52"/>
    </row>
    <row r="12860" ht="12.75">
      <c r="H12860" s="52"/>
    </row>
    <row r="12861" ht="12.75">
      <c r="H12861" s="52"/>
    </row>
    <row r="12862" ht="12.75">
      <c r="H12862" s="52"/>
    </row>
    <row r="12863" ht="12.75">
      <c r="H12863" s="52"/>
    </row>
    <row r="12864" ht="12.75">
      <c r="H12864" s="52"/>
    </row>
    <row r="12865" ht="12.75">
      <c r="H12865" s="52"/>
    </row>
    <row r="12866" ht="12.75">
      <c r="H12866" s="52"/>
    </row>
    <row r="12867" ht="12.75">
      <c r="H12867" s="52"/>
    </row>
    <row r="12868" ht="12.75">
      <c r="H12868" s="52"/>
    </row>
    <row r="12869" ht="12.75">
      <c r="H12869" s="52"/>
    </row>
    <row r="12870" ht="12.75">
      <c r="H12870" s="52"/>
    </row>
    <row r="12871" ht="12.75">
      <c r="H12871" s="52"/>
    </row>
    <row r="12872" ht="12.75">
      <c r="H12872" s="52"/>
    </row>
    <row r="12873" ht="12.75">
      <c r="H12873" s="52"/>
    </row>
    <row r="12874" ht="12.75">
      <c r="H12874" s="52"/>
    </row>
    <row r="12875" ht="12.75">
      <c r="H12875" s="52"/>
    </row>
    <row r="12876" ht="12.75">
      <c r="H12876" s="52"/>
    </row>
    <row r="12877" ht="12.75">
      <c r="H12877" s="52"/>
    </row>
    <row r="12878" ht="12.75">
      <c r="H12878" s="52"/>
    </row>
    <row r="12879" ht="12.75">
      <c r="H12879" s="52"/>
    </row>
    <row r="12880" ht="12.75">
      <c r="H12880" s="52"/>
    </row>
    <row r="12881" ht="12.75">
      <c r="H12881" s="52"/>
    </row>
    <row r="12882" ht="12.75">
      <c r="H12882" s="52"/>
    </row>
    <row r="12883" ht="12.75">
      <c r="H12883" s="52"/>
    </row>
    <row r="12884" ht="12.75">
      <c r="H12884" s="52"/>
    </row>
    <row r="12885" ht="12.75">
      <c r="H12885" s="52"/>
    </row>
    <row r="12886" ht="12.75">
      <c r="H12886" s="52"/>
    </row>
    <row r="12887" ht="12.75">
      <c r="H12887" s="52"/>
    </row>
    <row r="12888" ht="12.75">
      <c r="H12888" s="52"/>
    </row>
    <row r="12889" ht="12.75">
      <c r="H12889" s="52"/>
    </row>
    <row r="12890" ht="12.75">
      <c r="H12890" s="52"/>
    </row>
    <row r="12891" ht="12.75">
      <c r="H12891" s="52"/>
    </row>
    <row r="12892" ht="12.75">
      <c r="H12892" s="52"/>
    </row>
    <row r="12893" ht="12.75">
      <c r="H12893" s="52"/>
    </row>
    <row r="12894" ht="12.75">
      <c r="H12894" s="52"/>
    </row>
    <row r="12895" ht="12.75">
      <c r="H12895" s="52"/>
    </row>
    <row r="12896" ht="12.75">
      <c r="H12896" s="52"/>
    </row>
    <row r="12897" ht="12.75">
      <c r="H12897" s="52"/>
    </row>
    <row r="12898" ht="12.75">
      <c r="H12898" s="52"/>
    </row>
    <row r="12899" ht="12.75">
      <c r="H12899" s="52"/>
    </row>
    <row r="12900" ht="12.75">
      <c r="H12900" s="52"/>
    </row>
    <row r="12901" ht="12.75">
      <c r="H12901" s="52"/>
    </row>
    <row r="12902" ht="12.75">
      <c r="H12902" s="52"/>
    </row>
    <row r="12903" ht="12.75">
      <c r="H12903" s="52"/>
    </row>
    <row r="12904" ht="12.75">
      <c r="H12904" s="52"/>
    </row>
    <row r="12905" ht="12.75">
      <c r="H12905" s="52"/>
    </row>
    <row r="12906" ht="12.75">
      <c r="H12906" s="52"/>
    </row>
    <row r="12907" ht="12.75">
      <c r="H12907" s="52"/>
    </row>
    <row r="12908" ht="12.75">
      <c r="H12908" s="52"/>
    </row>
    <row r="12909" ht="12.75">
      <c r="H12909" s="52"/>
    </row>
    <row r="12910" ht="12.75">
      <c r="H12910" s="52"/>
    </row>
    <row r="12911" ht="12.75">
      <c r="H12911" s="52"/>
    </row>
    <row r="12912" ht="12.75">
      <c r="H12912" s="52"/>
    </row>
    <row r="12913" ht="12.75">
      <c r="H12913" s="52"/>
    </row>
    <row r="12914" ht="12.75">
      <c r="H12914" s="52"/>
    </row>
    <row r="12915" ht="12.75">
      <c r="H12915" s="52"/>
    </row>
    <row r="12916" ht="12.75">
      <c r="H12916" s="52"/>
    </row>
    <row r="12917" ht="12.75">
      <c r="H12917" s="52"/>
    </row>
    <row r="12918" ht="12.75">
      <c r="H12918" s="52"/>
    </row>
    <row r="12919" ht="12.75">
      <c r="H12919" s="52"/>
    </row>
    <row r="12920" ht="12.75">
      <c r="H12920" s="52"/>
    </row>
    <row r="12921" ht="12.75">
      <c r="H12921" s="52"/>
    </row>
    <row r="12922" ht="12.75">
      <c r="H12922" s="52"/>
    </row>
    <row r="12923" ht="12.75">
      <c r="H12923" s="52"/>
    </row>
    <row r="12924" ht="12.75">
      <c r="H12924" s="52"/>
    </row>
    <row r="12925" ht="12.75">
      <c r="H12925" s="52"/>
    </row>
    <row r="12926" ht="12.75">
      <c r="H12926" s="52"/>
    </row>
    <row r="12927" ht="12.75">
      <c r="H12927" s="52"/>
    </row>
    <row r="12928" ht="12.75">
      <c r="H12928" s="52"/>
    </row>
    <row r="12929" ht="12.75">
      <c r="H12929" s="52"/>
    </row>
    <row r="12930" ht="12.75">
      <c r="H12930" s="52"/>
    </row>
    <row r="12931" ht="12.75">
      <c r="H12931" s="52"/>
    </row>
    <row r="12932" ht="12.75">
      <c r="H12932" s="52"/>
    </row>
    <row r="12933" ht="12.75">
      <c r="H12933" s="52"/>
    </row>
    <row r="12934" ht="12.75">
      <c r="H12934" s="52"/>
    </row>
    <row r="12935" ht="12.75">
      <c r="H12935" s="52"/>
    </row>
    <row r="12936" ht="12.75">
      <c r="H12936" s="52"/>
    </row>
    <row r="12937" ht="12.75">
      <c r="H12937" s="52"/>
    </row>
    <row r="12938" ht="12.75">
      <c r="H12938" s="52"/>
    </row>
    <row r="12939" ht="12.75">
      <c r="H12939" s="52"/>
    </row>
    <row r="12940" ht="12.75">
      <c r="H12940" s="52"/>
    </row>
    <row r="12941" ht="12.75">
      <c r="H12941" s="52"/>
    </row>
    <row r="12942" ht="12.75">
      <c r="H12942" s="52"/>
    </row>
    <row r="12943" ht="12.75">
      <c r="H12943" s="52"/>
    </row>
    <row r="12944" ht="12.75">
      <c r="H12944" s="52"/>
    </row>
    <row r="12945" ht="12.75">
      <c r="H12945" s="52"/>
    </row>
    <row r="12946" ht="12.75">
      <c r="H12946" s="52"/>
    </row>
    <row r="12947" ht="12.75">
      <c r="H12947" s="52"/>
    </row>
    <row r="12948" ht="12.75">
      <c r="H12948" s="52"/>
    </row>
    <row r="12949" ht="12.75">
      <c r="H12949" s="52"/>
    </row>
    <row r="12950" ht="12.75">
      <c r="H12950" s="52"/>
    </row>
    <row r="12951" ht="12.75">
      <c r="H12951" s="52"/>
    </row>
    <row r="12952" ht="12.75">
      <c r="H12952" s="52"/>
    </row>
    <row r="12953" ht="12.75">
      <c r="H12953" s="52"/>
    </row>
    <row r="12954" ht="12.75">
      <c r="H12954" s="52"/>
    </row>
    <row r="12955" ht="12.75">
      <c r="H12955" s="52"/>
    </row>
    <row r="12956" ht="12.75">
      <c r="H12956" s="52"/>
    </row>
    <row r="12957" ht="12.75">
      <c r="H12957" s="52"/>
    </row>
    <row r="12958" ht="12.75">
      <c r="H12958" s="52"/>
    </row>
    <row r="12959" ht="12.75">
      <c r="H12959" s="52"/>
    </row>
    <row r="12960" ht="12.75">
      <c r="H12960" s="52"/>
    </row>
    <row r="12961" ht="12.75">
      <c r="H12961" s="52"/>
    </row>
    <row r="12962" ht="12.75">
      <c r="H12962" s="52"/>
    </row>
    <row r="12963" ht="12.75">
      <c r="H12963" s="52"/>
    </row>
    <row r="12964" ht="12.75">
      <c r="H12964" s="52"/>
    </row>
    <row r="12965" ht="12.75">
      <c r="H12965" s="52"/>
    </row>
    <row r="12966" ht="12.75">
      <c r="H12966" s="52"/>
    </row>
    <row r="12967" ht="12.75">
      <c r="H12967" s="52"/>
    </row>
    <row r="12968" ht="12.75">
      <c r="H12968" s="52"/>
    </row>
    <row r="12969" ht="12.75">
      <c r="H12969" s="52"/>
    </row>
    <row r="12970" ht="12.75">
      <c r="H12970" s="52"/>
    </row>
    <row r="12971" ht="12.75">
      <c r="H12971" s="52"/>
    </row>
    <row r="12972" ht="12.75">
      <c r="H12972" s="52"/>
    </row>
    <row r="12973" ht="12.75">
      <c r="H12973" s="52"/>
    </row>
    <row r="12974" ht="12.75">
      <c r="H12974" s="52"/>
    </row>
    <row r="12975" ht="12.75">
      <c r="H12975" s="52"/>
    </row>
    <row r="12976" ht="12.75">
      <c r="H12976" s="52"/>
    </row>
    <row r="12977" ht="12.75">
      <c r="H12977" s="52"/>
    </row>
    <row r="12978" ht="12.75">
      <c r="H12978" s="52"/>
    </row>
    <row r="12979" ht="12.75">
      <c r="H12979" s="52"/>
    </row>
    <row r="12980" ht="12.75">
      <c r="H12980" s="52"/>
    </row>
    <row r="12981" ht="12.75">
      <c r="H12981" s="52"/>
    </row>
    <row r="12982" ht="12.75">
      <c r="H12982" s="52"/>
    </row>
    <row r="12983" ht="12.75">
      <c r="H12983" s="52"/>
    </row>
    <row r="12984" ht="12.75">
      <c r="H12984" s="52"/>
    </row>
    <row r="12985" ht="12.75">
      <c r="H12985" s="52"/>
    </row>
    <row r="12986" ht="12.75">
      <c r="H12986" s="52"/>
    </row>
    <row r="12987" ht="12.75">
      <c r="H12987" s="52"/>
    </row>
    <row r="12988" ht="12.75">
      <c r="H12988" s="52"/>
    </row>
    <row r="12989" ht="12.75">
      <c r="H12989" s="52"/>
    </row>
    <row r="12990" ht="12.75">
      <c r="H12990" s="52"/>
    </row>
    <row r="12991" ht="12.75">
      <c r="H12991" s="52"/>
    </row>
    <row r="12992" ht="12.75">
      <c r="H12992" s="52"/>
    </row>
    <row r="12993" ht="12.75">
      <c r="H12993" s="52"/>
    </row>
    <row r="12994" ht="12.75">
      <c r="H12994" s="52"/>
    </row>
    <row r="12995" ht="12.75">
      <c r="H12995" s="52"/>
    </row>
    <row r="12996" ht="12.75">
      <c r="H12996" s="52"/>
    </row>
    <row r="12997" ht="12.75">
      <c r="H12997" s="52"/>
    </row>
    <row r="12998" ht="12.75">
      <c r="H12998" s="52"/>
    </row>
    <row r="12999" ht="12.75">
      <c r="H12999" s="52"/>
    </row>
    <row r="13000" ht="12.75">
      <c r="H13000" s="52"/>
    </row>
    <row r="13001" ht="12.75">
      <c r="H13001" s="52"/>
    </row>
    <row r="13002" ht="12.75">
      <c r="H13002" s="52"/>
    </row>
    <row r="13003" ht="12.75">
      <c r="H13003" s="52"/>
    </row>
    <row r="13004" ht="12.75">
      <c r="H13004" s="52"/>
    </row>
    <row r="13005" ht="12.75">
      <c r="H13005" s="52"/>
    </row>
    <row r="13006" ht="12.75">
      <c r="H13006" s="52"/>
    </row>
    <row r="13007" ht="12.75">
      <c r="H13007" s="52"/>
    </row>
    <row r="13008" ht="12.75">
      <c r="H13008" s="52"/>
    </row>
    <row r="13009" ht="12.75">
      <c r="H13009" s="52"/>
    </row>
    <row r="13010" ht="12.75">
      <c r="H13010" s="52"/>
    </row>
    <row r="13011" ht="12.75">
      <c r="H13011" s="52"/>
    </row>
    <row r="13012" ht="12.75">
      <c r="H13012" s="52"/>
    </row>
    <row r="13013" ht="12.75">
      <c r="H13013" s="52"/>
    </row>
    <row r="13014" ht="12.75">
      <c r="H13014" s="52"/>
    </row>
    <row r="13015" ht="12.75">
      <c r="H13015" s="52"/>
    </row>
    <row r="13016" ht="12.75">
      <c r="H13016" s="52"/>
    </row>
    <row r="13017" ht="12.75">
      <c r="H13017" s="52"/>
    </row>
    <row r="13018" ht="12.75">
      <c r="H13018" s="52"/>
    </row>
    <row r="13019" ht="12.75">
      <c r="H13019" s="52"/>
    </row>
    <row r="13020" ht="12.75">
      <c r="H13020" s="52"/>
    </row>
    <row r="13021" ht="12.75">
      <c r="H13021" s="52"/>
    </row>
    <row r="13022" ht="12.75">
      <c r="H13022" s="52"/>
    </row>
    <row r="13023" ht="12.75">
      <c r="H13023" s="52"/>
    </row>
    <row r="13024" ht="12.75">
      <c r="H13024" s="52"/>
    </row>
    <row r="13025" ht="12.75">
      <c r="H13025" s="52"/>
    </row>
    <row r="13026" ht="12.75">
      <c r="H13026" s="52"/>
    </row>
    <row r="13027" ht="12.75">
      <c r="H13027" s="52"/>
    </row>
    <row r="13028" ht="12.75">
      <c r="H13028" s="52"/>
    </row>
    <row r="13029" ht="12.75">
      <c r="H13029" s="52"/>
    </row>
    <row r="13030" ht="12.75">
      <c r="H13030" s="52"/>
    </row>
    <row r="13031" ht="12.75">
      <c r="H13031" s="52"/>
    </row>
    <row r="13032" ht="12.75">
      <c r="H13032" s="52"/>
    </row>
    <row r="13033" ht="12.75">
      <c r="H13033" s="52"/>
    </row>
    <row r="13034" ht="12.75">
      <c r="H13034" s="52"/>
    </row>
    <row r="13035" ht="12.75">
      <c r="H13035" s="52"/>
    </row>
    <row r="13036" ht="12.75">
      <c r="H13036" s="52"/>
    </row>
    <row r="13037" ht="12.75">
      <c r="H13037" s="52"/>
    </row>
    <row r="13038" ht="12.75">
      <c r="H13038" s="52"/>
    </row>
    <row r="13039" ht="12.75">
      <c r="H13039" s="52"/>
    </row>
    <row r="13040" ht="12.75">
      <c r="H13040" s="52"/>
    </row>
    <row r="13041" ht="12.75">
      <c r="H13041" s="52"/>
    </row>
    <row r="13042" ht="12.75">
      <c r="H13042" s="52"/>
    </row>
    <row r="13043" ht="12.75">
      <c r="H13043" s="52"/>
    </row>
    <row r="13044" ht="12.75">
      <c r="H13044" s="52"/>
    </row>
    <row r="13045" ht="12.75">
      <c r="H13045" s="52"/>
    </row>
    <row r="13046" ht="12.75">
      <c r="H13046" s="52"/>
    </row>
    <row r="13047" ht="12.75">
      <c r="H13047" s="52"/>
    </row>
    <row r="13048" ht="12.75">
      <c r="H13048" s="52"/>
    </row>
    <row r="13049" ht="12.75">
      <c r="H13049" s="52"/>
    </row>
    <row r="13050" ht="12.75">
      <c r="H13050" s="52"/>
    </row>
    <row r="13051" ht="12.75">
      <c r="H13051" s="52"/>
    </row>
    <row r="13052" ht="12.75">
      <c r="H13052" s="52"/>
    </row>
    <row r="13053" ht="12.75">
      <c r="H13053" s="52"/>
    </row>
    <row r="13054" ht="12.75">
      <c r="H13054" s="52"/>
    </row>
    <row r="13055" ht="12.75">
      <c r="H13055" s="52"/>
    </row>
    <row r="13056" ht="12.75">
      <c r="H13056" s="52"/>
    </row>
    <row r="13057" ht="12.75">
      <c r="H13057" s="52"/>
    </row>
    <row r="13058" ht="12.75">
      <c r="H13058" s="52"/>
    </row>
    <row r="13059" ht="12.75">
      <c r="H13059" s="52"/>
    </row>
    <row r="13060" ht="12.75">
      <c r="H13060" s="52"/>
    </row>
    <row r="13061" ht="12.75">
      <c r="H13061" s="52"/>
    </row>
    <row r="13062" ht="12.75">
      <c r="H13062" s="52"/>
    </row>
    <row r="13063" ht="12.75">
      <c r="H13063" s="52"/>
    </row>
    <row r="13064" ht="12.75">
      <c r="H13064" s="52"/>
    </row>
    <row r="13065" ht="12.75">
      <c r="H13065" s="52"/>
    </row>
    <row r="13066" ht="12.75">
      <c r="H13066" s="52"/>
    </row>
    <row r="13067" ht="12.75">
      <c r="H13067" s="52"/>
    </row>
    <row r="13068" ht="12.75">
      <c r="H13068" s="52"/>
    </row>
    <row r="13069" ht="12.75">
      <c r="H13069" s="52"/>
    </row>
    <row r="13070" ht="12.75">
      <c r="H13070" s="52"/>
    </row>
    <row r="13071" ht="12.75">
      <c r="H13071" s="52"/>
    </row>
    <row r="13072" ht="12.75">
      <c r="H13072" s="52"/>
    </row>
    <row r="13073" ht="12.75">
      <c r="H13073" s="52"/>
    </row>
    <row r="13074" ht="12.75">
      <c r="H13074" s="52"/>
    </row>
    <row r="13075" ht="12.75">
      <c r="H13075" s="52"/>
    </row>
    <row r="13076" ht="12.75">
      <c r="H13076" s="52"/>
    </row>
    <row r="13077" ht="12.75">
      <c r="H13077" s="52"/>
    </row>
    <row r="13078" ht="12.75">
      <c r="H13078" s="52"/>
    </row>
    <row r="13079" ht="12.75">
      <c r="H13079" s="52"/>
    </row>
    <row r="13080" ht="12.75">
      <c r="H13080" s="52"/>
    </row>
    <row r="13081" ht="12.75">
      <c r="H13081" s="52"/>
    </row>
    <row r="13082" ht="12.75">
      <c r="H13082" s="52"/>
    </row>
    <row r="13083" ht="12.75">
      <c r="H13083" s="52"/>
    </row>
    <row r="13084" ht="12.75">
      <c r="H13084" s="52"/>
    </row>
    <row r="13085" ht="12.75">
      <c r="H13085" s="52"/>
    </row>
    <row r="13086" ht="12.75">
      <c r="H13086" s="52"/>
    </row>
    <row r="13087" ht="12.75">
      <c r="H13087" s="52"/>
    </row>
    <row r="13088" ht="12.75">
      <c r="H13088" s="52"/>
    </row>
    <row r="13089" ht="12.75">
      <c r="H13089" s="52"/>
    </row>
    <row r="13090" ht="12.75">
      <c r="H13090" s="52"/>
    </row>
    <row r="13091" ht="12.75">
      <c r="H13091" s="52"/>
    </row>
    <row r="13092" ht="12.75">
      <c r="H13092" s="52"/>
    </row>
    <row r="13093" ht="12.75">
      <c r="H13093" s="52"/>
    </row>
    <row r="13094" ht="12.75">
      <c r="H13094" s="52"/>
    </row>
    <row r="13095" ht="12.75">
      <c r="H13095" s="52"/>
    </row>
    <row r="13096" ht="12.75">
      <c r="H13096" s="52"/>
    </row>
    <row r="13097" ht="12.75">
      <c r="H13097" s="52"/>
    </row>
    <row r="13098" ht="12.75">
      <c r="H13098" s="52"/>
    </row>
    <row r="13099" ht="12.75">
      <c r="H13099" s="52"/>
    </row>
    <row r="13100" ht="12.75">
      <c r="H13100" s="52"/>
    </row>
    <row r="13101" ht="12.75">
      <c r="H13101" s="52"/>
    </row>
    <row r="13102" ht="12.75">
      <c r="H13102" s="52"/>
    </row>
    <row r="13103" ht="12.75">
      <c r="H13103" s="52"/>
    </row>
    <row r="13104" ht="12.75">
      <c r="H13104" s="52"/>
    </row>
    <row r="13105" ht="12.75">
      <c r="H13105" s="52"/>
    </row>
    <row r="13106" ht="12.75">
      <c r="H13106" s="52"/>
    </row>
    <row r="13107" ht="12.75">
      <c r="H13107" s="52"/>
    </row>
    <row r="13108" ht="12.75">
      <c r="H13108" s="52"/>
    </row>
    <row r="13109" ht="12.75">
      <c r="H13109" s="52"/>
    </row>
    <row r="13110" ht="12.75">
      <c r="H13110" s="52"/>
    </row>
    <row r="13111" ht="12.75">
      <c r="H13111" s="52"/>
    </row>
    <row r="13112" ht="12.75">
      <c r="H13112" s="52"/>
    </row>
    <row r="13113" ht="12.75">
      <c r="H13113" s="52"/>
    </row>
    <row r="13114" ht="12.75">
      <c r="H13114" s="52"/>
    </row>
    <row r="13115" ht="12.75">
      <c r="H13115" s="52"/>
    </row>
    <row r="13116" ht="12.75">
      <c r="H13116" s="52"/>
    </row>
    <row r="13117" ht="12.75">
      <c r="H13117" s="52"/>
    </row>
    <row r="13118" ht="12.75">
      <c r="H13118" s="52"/>
    </row>
    <row r="13119" ht="12.75">
      <c r="H13119" s="52"/>
    </row>
    <row r="13120" ht="12.75">
      <c r="H13120" s="52"/>
    </row>
    <row r="13121" ht="12.75">
      <c r="H13121" s="52"/>
    </row>
    <row r="13122" ht="12.75">
      <c r="H13122" s="52"/>
    </row>
    <row r="13123" ht="12.75">
      <c r="H13123" s="52"/>
    </row>
    <row r="13124" ht="12.75">
      <c r="H13124" s="52"/>
    </row>
    <row r="13125" ht="12.75">
      <c r="H13125" s="52"/>
    </row>
    <row r="13126" ht="12.75">
      <c r="H13126" s="52"/>
    </row>
    <row r="13127" ht="12.75">
      <c r="H13127" s="52"/>
    </row>
    <row r="13128" ht="12.75">
      <c r="H13128" s="52"/>
    </row>
    <row r="13129" ht="12.75">
      <c r="H13129" s="52"/>
    </row>
    <row r="13130" ht="12.75">
      <c r="H13130" s="52"/>
    </row>
    <row r="13131" ht="12.75">
      <c r="H13131" s="52"/>
    </row>
    <row r="13132" ht="12.75">
      <c r="H13132" s="52"/>
    </row>
    <row r="13133" ht="12.75">
      <c r="H13133" s="52"/>
    </row>
    <row r="13134" ht="12.75">
      <c r="H13134" s="52"/>
    </row>
    <row r="13135" ht="12.75">
      <c r="H13135" s="52"/>
    </row>
    <row r="13136" ht="12.75">
      <c r="H13136" s="52"/>
    </row>
    <row r="13137" ht="12.75">
      <c r="H13137" s="52"/>
    </row>
    <row r="13138" ht="12.75">
      <c r="H13138" s="52"/>
    </row>
    <row r="13139" ht="12.75">
      <c r="H13139" s="52"/>
    </row>
    <row r="13140" ht="12.75">
      <c r="H13140" s="52"/>
    </row>
    <row r="13141" ht="12.75">
      <c r="H13141" s="52"/>
    </row>
    <row r="13142" ht="12.75">
      <c r="H13142" s="52"/>
    </row>
    <row r="13143" ht="12.75">
      <c r="H13143" s="52"/>
    </row>
    <row r="13144" ht="12.75">
      <c r="H13144" s="52"/>
    </row>
    <row r="13145" ht="12.75">
      <c r="H13145" s="52"/>
    </row>
    <row r="13146" ht="12.75">
      <c r="H13146" s="52"/>
    </row>
    <row r="13147" ht="12.75">
      <c r="H13147" s="52"/>
    </row>
    <row r="13148" ht="12.75">
      <c r="H13148" s="52"/>
    </row>
    <row r="13149" ht="12.75">
      <c r="H13149" s="52"/>
    </row>
    <row r="13150" ht="12.75">
      <c r="H13150" s="52"/>
    </row>
    <row r="13151" ht="12.75">
      <c r="H13151" s="52"/>
    </row>
    <row r="13152" ht="12.75">
      <c r="H13152" s="52"/>
    </row>
    <row r="13153" ht="12.75">
      <c r="H13153" s="52"/>
    </row>
    <row r="13154" ht="12.75">
      <c r="H13154" s="52"/>
    </row>
    <row r="13155" ht="12.75">
      <c r="H13155" s="52"/>
    </row>
    <row r="13156" ht="12.75">
      <c r="H13156" s="52"/>
    </row>
    <row r="13157" ht="12.75">
      <c r="H13157" s="52"/>
    </row>
    <row r="13158" ht="12.75">
      <c r="H13158" s="52"/>
    </row>
    <row r="13159" ht="12.75">
      <c r="H13159" s="52"/>
    </row>
    <row r="13160" ht="12.75">
      <c r="H13160" s="52"/>
    </row>
    <row r="13161" ht="12.75">
      <c r="H13161" s="52"/>
    </row>
    <row r="13162" ht="12.75">
      <c r="H13162" s="52"/>
    </row>
    <row r="13163" ht="12.75">
      <c r="H13163" s="52"/>
    </row>
    <row r="13164" ht="12.75">
      <c r="H13164" s="52"/>
    </row>
    <row r="13165" ht="12.75">
      <c r="H13165" s="52"/>
    </row>
    <row r="13166" ht="12.75">
      <c r="H13166" s="52"/>
    </row>
    <row r="13167" ht="12.75">
      <c r="H13167" s="52"/>
    </row>
    <row r="13168" ht="12.75">
      <c r="H13168" s="52"/>
    </row>
    <row r="13169" ht="12.75">
      <c r="H13169" s="52"/>
    </row>
    <row r="13170" ht="12.75">
      <c r="H13170" s="52"/>
    </row>
    <row r="13171" ht="12.75">
      <c r="H13171" s="52"/>
    </row>
    <row r="13172" ht="12.75">
      <c r="H13172" s="52"/>
    </row>
    <row r="13173" ht="12.75">
      <c r="H13173" s="52"/>
    </row>
    <row r="13174" ht="12.75">
      <c r="H13174" s="52"/>
    </row>
    <row r="13175" ht="12.75">
      <c r="H13175" s="52"/>
    </row>
    <row r="13176" ht="12.75">
      <c r="H13176" s="52"/>
    </row>
    <row r="13177" ht="12.75">
      <c r="H13177" s="52"/>
    </row>
    <row r="13178" ht="12.75">
      <c r="H13178" s="52"/>
    </row>
    <row r="13179" ht="12.75">
      <c r="H13179" s="52"/>
    </row>
    <row r="13180" ht="12.75">
      <c r="H13180" s="52"/>
    </row>
    <row r="13181" ht="12.75">
      <c r="H13181" s="52"/>
    </row>
    <row r="13182" ht="12.75">
      <c r="H13182" s="52"/>
    </row>
    <row r="13183" ht="12.75">
      <c r="H13183" s="52"/>
    </row>
    <row r="13184" ht="12.75">
      <c r="H13184" s="52"/>
    </row>
    <row r="13185" ht="12.75">
      <c r="H13185" s="52"/>
    </row>
    <row r="13186" ht="12.75">
      <c r="H13186" s="52"/>
    </row>
    <row r="13187" ht="12.75">
      <c r="H13187" s="52"/>
    </row>
    <row r="13188" ht="12.75">
      <c r="H13188" s="52"/>
    </row>
    <row r="13189" ht="12.75">
      <c r="H13189" s="52"/>
    </row>
    <row r="13190" ht="12.75">
      <c r="H13190" s="52"/>
    </row>
    <row r="13191" ht="12.75">
      <c r="H13191" s="52"/>
    </row>
    <row r="13192" ht="12.75">
      <c r="H13192" s="52"/>
    </row>
    <row r="13193" ht="12.75">
      <c r="H13193" s="52"/>
    </row>
    <row r="13194" ht="12.75">
      <c r="H13194" s="52"/>
    </row>
    <row r="13195" ht="12.75">
      <c r="H13195" s="52"/>
    </row>
    <row r="13196" ht="12.75">
      <c r="H13196" s="52"/>
    </row>
    <row r="13197" ht="12.75">
      <c r="H13197" s="52"/>
    </row>
    <row r="13198" ht="12.75">
      <c r="H13198" s="52"/>
    </row>
    <row r="13199" ht="12.75">
      <c r="H13199" s="52"/>
    </row>
    <row r="13200" ht="12.75">
      <c r="H13200" s="52"/>
    </row>
    <row r="13201" ht="12.75">
      <c r="H13201" s="52"/>
    </row>
    <row r="13202" ht="12.75">
      <c r="H13202" s="52"/>
    </row>
    <row r="13203" ht="12.75">
      <c r="H13203" s="52"/>
    </row>
    <row r="13204" ht="12.75">
      <c r="H13204" s="52"/>
    </row>
    <row r="13205" ht="12.75">
      <c r="H13205" s="52"/>
    </row>
    <row r="13206" ht="12.75">
      <c r="H13206" s="52"/>
    </row>
    <row r="13207" ht="12.75">
      <c r="H13207" s="52"/>
    </row>
    <row r="13208" ht="12.75">
      <c r="H13208" s="52"/>
    </row>
    <row r="13209" ht="12.75">
      <c r="H13209" s="52"/>
    </row>
    <row r="13210" ht="12.75">
      <c r="H13210" s="52"/>
    </row>
    <row r="13211" ht="12.75">
      <c r="H13211" s="52"/>
    </row>
    <row r="13212" ht="12.75">
      <c r="H13212" s="52"/>
    </row>
    <row r="13213" ht="12.75">
      <c r="H13213" s="52"/>
    </row>
    <row r="13214" ht="12.75">
      <c r="H13214" s="52"/>
    </row>
    <row r="13215" ht="12.75">
      <c r="H13215" s="52"/>
    </row>
    <row r="13216" ht="12.75">
      <c r="H13216" s="52"/>
    </row>
    <row r="13217" ht="12.75">
      <c r="H13217" s="52"/>
    </row>
    <row r="13218" ht="12.75">
      <c r="H13218" s="52"/>
    </row>
    <row r="13219" ht="12.75">
      <c r="H13219" s="52"/>
    </row>
    <row r="13220" ht="12.75">
      <c r="H13220" s="52"/>
    </row>
    <row r="13221" ht="12.75">
      <c r="H13221" s="52"/>
    </row>
    <row r="13222" ht="12.75">
      <c r="H13222" s="52"/>
    </row>
    <row r="13223" ht="12.75">
      <c r="H13223" s="52"/>
    </row>
    <row r="13224" ht="12.75">
      <c r="H13224" s="52"/>
    </row>
    <row r="13225" ht="12.75">
      <c r="H13225" s="52"/>
    </row>
    <row r="13226" ht="12.75">
      <c r="H13226" s="52"/>
    </row>
    <row r="13227" ht="12.75">
      <c r="H13227" s="52"/>
    </row>
    <row r="13228" ht="12.75">
      <c r="H13228" s="52"/>
    </row>
    <row r="13229" ht="12.75">
      <c r="H13229" s="52"/>
    </row>
    <row r="13230" ht="12.75">
      <c r="H13230" s="52"/>
    </row>
    <row r="13231" ht="12.75">
      <c r="H13231" s="52"/>
    </row>
    <row r="13232" ht="12.75">
      <c r="H13232" s="52"/>
    </row>
    <row r="13233" ht="12.75">
      <c r="H13233" s="52"/>
    </row>
    <row r="13234" ht="12.75">
      <c r="H13234" s="52"/>
    </row>
    <row r="13235" ht="12.75">
      <c r="H13235" s="52"/>
    </row>
    <row r="13236" ht="12.75">
      <c r="H13236" s="52"/>
    </row>
    <row r="13237" ht="12.75">
      <c r="H13237" s="52"/>
    </row>
    <row r="13238" ht="12.75">
      <c r="H13238" s="52"/>
    </row>
    <row r="13239" ht="12.75">
      <c r="H13239" s="52"/>
    </row>
    <row r="13240" ht="12.75">
      <c r="H13240" s="52"/>
    </row>
    <row r="13241" ht="12.75">
      <c r="H13241" s="52"/>
    </row>
    <row r="13242" ht="12.75">
      <c r="H13242" s="52"/>
    </row>
    <row r="13243" ht="12.75">
      <c r="H13243" s="52"/>
    </row>
    <row r="13244" ht="12.75">
      <c r="H13244" s="52"/>
    </row>
    <row r="13245" ht="12.75">
      <c r="H13245" s="52"/>
    </row>
    <row r="13246" ht="12.75">
      <c r="H13246" s="52"/>
    </row>
    <row r="13247" ht="12.75">
      <c r="H13247" s="52"/>
    </row>
    <row r="13248" ht="12.75">
      <c r="H13248" s="52"/>
    </row>
    <row r="13249" ht="12.75">
      <c r="H13249" s="52"/>
    </row>
    <row r="13250" ht="12.75">
      <c r="H13250" s="52"/>
    </row>
    <row r="13251" ht="12.75">
      <c r="H13251" s="52"/>
    </row>
    <row r="13252" ht="12.75">
      <c r="H13252" s="52"/>
    </row>
    <row r="13253" ht="12.75">
      <c r="H13253" s="52"/>
    </row>
    <row r="13254" ht="12.75">
      <c r="H13254" s="52"/>
    </row>
    <row r="13255" ht="12.75">
      <c r="H13255" s="52"/>
    </row>
    <row r="13256" ht="12.75">
      <c r="H13256" s="52"/>
    </row>
    <row r="13257" ht="12.75">
      <c r="H13257" s="52"/>
    </row>
    <row r="13258" ht="12.75">
      <c r="H13258" s="52"/>
    </row>
    <row r="13259" ht="12.75">
      <c r="H13259" s="52"/>
    </row>
    <row r="13260" ht="12.75">
      <c r="H13260" s="52"/>
    </row>
    <row r="13261" ht="12.75">
      <c r="H13261" s="52"/>
    </row>
    <row r="13262" ht="12.75">
      <c r="H13262" s="52"/>
    </row>
    <row r="13263" ht="12.75">
      <c r="H13263" s="52"/>
    </row>
    <row r="13264" ht="12.75">
      <c r="H13264" s="52"/>
    </row>
    <row r="13265" ht="12.75">
      <c r="H13265" s="52"/>
    </row>
    <row r="13266" ht="12.75">
      <c r="H13266" s="52"/>
    </row>
    <row r="13267" ht="12.75">
      <c r="H13267" s="52"/>
    </row>
    <row r="13268" ht="12.75">
      <c r="H13268" s="52"/>
    </row>
    <row r="13269" ht="12.75">
      <c r="H13269" s="52"/>
    </row>
    <row r="13270" ht="12.75">
      <c r="H13270" s="52"/>
    </row>
    <row r="13271" ht="12.75">
      <c r="H13271" s="52"/>
    </row>
    <row r="13272" ht="12.75">
      <c r="H13272" s="52"/>
    </row>
    <row r="13273" ht="12.75">
      <c r="H13273" s="52"/>
    </row>
    <row r="13274" ht="12.75">
      <c r="H13274" s="52"/>
    </row>
    <row r="13275" ht="12.75">
      <c r="H13275" s="52"/>
    </row>
    <row r="13276" ht="12.75">
      <c r="H13276" s="52"/>
    </row>
    <row r="13277" ht="12.75">
      <c r="H13277" s="52"/>
    </row>
    <row r="13278" ht="12.75">
      <c r="H13278" s="52"/>
    </row>
    <row r="13279" ht="12.75">
      <c r="H13279" s="52"/>
    </row>
    <row r="13280" ht="12.75">
      <c r="H13280" s="52"/>
    </row>
    <row r="13281" ht="12.75">
      <c r="H13281" s="52"/>
    </row>
    <row r="13282" ht="12.75">
      <c r="H13282" s="52"/>
    </row>
    <row r="13283" ht="12.75">
      <c r="H13283" s="52"/>
    </row>
    <row r="13284" ht="12.75">
      <c r="H13284" s="52"/>
    </row>
    <row r="13285" ht="12.75">
      <c r="H13285" s="52"/>
    </row>
    <row r="13286" ht="12.75">
      <c r="H13286" s="52"/>
    </row>
    <row r="13287" ht="12.75">
      <c r="H13287" s="52"/>
    </row>
    <row r="13288" ht="12.75">
      <c r="H13288" s="52"/>
    </row>
    <row r="13289" ht="12.75">
      <c r="H13289" s="52"/>
    </row>
    <row r="13290" ht="12.75">
      <c r="H13290" s="52"/>
    </row>
    <row r="13291" ht="12.75">
      <c r="H13291" s="52"/>
    </row>
    <row r="13292" ht="12.75">
      <c r="H13292" s="52"/>
    </row>
    <row r="13293" ht="12.75">
      <c r="H13293" s="52"/>
    </row>
    <row r="13294" ht="12.75">
      <c r="H13294" s="52"/>
    </row>
    <row r="13295" ht="12.75">
      <c r="H13295" s="52"/>
    </row>
    <row r="13296" ht="12.75">
      <c r="H13296" s="52"/>
    </row>
    <row r="13297" ht="12.75">
      <c r="H13297" s="52"/>
    </row>
    <row r="13298" ht="12.75">
      <c r="H13298" s="52"/>
    </row>
    <row r="13299" ht="12.75">
      <c r="H13299" s="52"/>
    </row>
    <row r="13300" ht="12.75">
      <c r="H13300" s="52"/>
    </row>
    <row r="13301" ht="12.75">
      <c r="H13301" s="52"/>
    </row>
    <row r="13302" ht="12.75">
      <c r="H13302" s="52"/>
    </row>
    <row r="13303" ht="12.75">
      <c r="H13303" s="52"/>
    </row>
    <row r="13304" ht="12.75">
      <c r="H13304" s="52"/>
    </row>
    <row r="13305" ht="12.75">
      <c r="H13305" s="52"/>
    </row>
    <row r="13306" ht="12.75">
      <c r="H13306" s="52"/>
    </row>
    <row r="13307" ht="12.75">
      <c r="H13307" s="52"/>
    </row>
    <row r="13308" ht="12.75">
      <c r="H13308" s="52"/>
    </row>
    <row r="13309" ht="12.75">
      <c r="H13309" s="52"/>
    </row>
    <row r="13310" ht="12.75">
      <c r="H13310" s="52"/>
    </row>
    <row r="13311" ht="12.75">
      <c r="H13311" s="52"/>
    </row>
    <row r="13312" ht="12.75">
      <c r="H13312" s="52"/>
    </row>
    <row r="13313" ht="12.75">
      <c r="H13313" s="52"/>
    </row>
    <row r="13314" ht="12.75">
      <c r="H13314" s="52"/>
    </row>
    <row r="13315" ht="12.75">
      <c r="H13315" s="52"/>
    </row>
    <row r="13316" ht="12.75">
      <c r="H13316" s="52"/>
    </row>
    <row r="13317" ht="12.75">
      <c r="H13317" s="52"/>
    </row>
    <row r="13318" ht="12.75">
      <c r="H13318" s="52"/>
    </row>
    <row r="13319" ht="12.75">
      <c r="H13319" s="52"/>
    </row>
    <row r="13320" ht="12.75">
      <c r="H13320" s="52"/>
    </row>
    <row r="13321" ht="12.75">
      <c r="H13321" s="52"/>
    </row>
    <row r="13322" ht="12.75">
      <c r="H13322" s="52"/>
    </row>
    <row r="13323" ht="12.75">
      <c r="H13323" s="52"/>
    </row>
    <row r="13324" ht="12.75">
      <c r="H13324" s="52"/>
    </row>
    <row r="13325" ht="12.75">
      <c r="H13325" s="52"/>
    </row>
    <row r="13326" ht="12.75">
      <c r="H13326" s="52"/>
    </row>
    <row r="13327" ht="12.75">
      <c r="H13327" s="52"/>
    </row>
    <row r="13328" ht="12.75">
      <c r="H13328" s="52"/>
    </row>
    <row r="13329" ht="12.75">
      <c r="H13329" s="52"/>
    </row>
    <row r="13330" ht="12.75">
      <c r="H13330" s="52"/>
    </row>
    <row r="13331" ht="12.75">
      <c r="H13331" s="52"/>
    </row>
    <row r="13332" ht="12.75">
      <c r="H13332" s="52"/>
    </row>
    <row r="13333" ht="12.75">
      <c r="H13333" s="52"/>
    </row>
    <row r="13334" ht="12.75">
      <c r="H13334" s="52"/>
    </row>
    <row r="13335" ht="12.75">
      <c r="H13335" s="52"/>
    </row>
    <row r="13336" ht="12.75">
      <c r="H13336" s="52"/>
    </row>
    <row r="13337" ht="12.75">
      <c r="H13337" s="52"/>
    </row>
    <row r="13338" ht="12.75">
      <c r="H13338" s="52"/>
    </row>
    <row r="13339" ht="12.75">
      <c r="H13339" s="52"/>
    </row>
    <row r="13340" ht="12.75">
      <c r="H13340" s="52"/>
    </row>
    <row r="13341" ht="12.75">
      <c r="H13341" s="52"/>
    </row>
    <row r="13342" ht="12.75">
      <c r="H13342" s="52"/>
    </row>
    <row r="13343" ht="12.75">
      <c r="H13343" s="52"/>
    </row>
    <row r="13344" ht="12.75">
      <c r="H13344" s="52"/>
    </row>
    <row r="13345" ht="12.75">
      <c r="H13345" s="52"/>
    </row>
    <row r="13346" ht="12.75">
      <c r="H13346" s="52"/>
    </row>
    <row r="13347" ht="12.75">
      <c r="H13347" s="52"/>
    </row>
    <row r="13348" ht="12.75">
      <c r="H13348" s="52"/>
    </row>
    <row r="13349" ht="12.75">
      <c r="H13349" s="52"/>
    </row>
    <row r="13350" ht="12.75">
      <c r="H13350" s="52"/>
    </row>
    <row r="13351" ht="12.75">
      <c r="H13351" s="52"/>
    </row>
    <row r="13352" ht="12.75">
      <c r="H13352" s="52"/>
    </row>
    <row r="13353" ht="12.75">
      <c r="H13353" s="52"/>
    </row>
    <row r="13354" ht="12.75">
      <c r="H13354" s="52"/>
    </row>
    <row r="13355" ht="12.75">
      <c r="H13355" s="52"/>
    </row>
    <row r="13356" ht="12.75">
      <c r="H13356" s="52"/>
    </row>
    <row r="13357" ht="12.75">
      <c r="H13357" s="52"/>
    </row>
    <row r="13358" ht="12.75">
      <c r="H13358" s="52"/>
    </row>
    <row r="13359" ht="12.75">
      <c r="H13359" s="52"/>
    </row>
    <row r="13360" ht="12.75">
      <c r="H13360" s="52"/>
    </row>
    <row r="13361" ht="12.75">
      <c r="H13361" s="52"/>
    </row>
    <row r="13362" ht="12.75">
      <c r="H13362" s="52"/>
    </row>
    <row r="13363" ht="12.75">
      <c r="H13363" s="52"/>
    </row>
    <row r="13364" ht="12.75">
      <c r="H13364" s="52"/>
    </row>
    <row r="13365" ht="12.75">
      <c r="H13365" s="52"/>
    </row>
    <row r="13366" ht="12.75">
      <c r="H13366" s="52"/>
    </row>
    <row r="13367" ht="12.75">
      <c r="H13367" s="52"/>
    </row>
    <row r="13368" ht="12.75">
      <c r="H13368" s="52"/>
    </row>
    <row r="13369" ht="12.75">
      <c r="H13369" s="52"/>
    </row>
    <row r="13370" ht="12.75">
      <c r="H13370" s="52"/>
    </row>
    <row r="13371" ht="12.75">
      <c r="H13371" s="52"/>
    </row>
    <row r="13372" ht="12.75">
      <c r="H13372" s="52"/>
    </row>
    <row r="13373" ht="12.75">
      <c r="H13373" s="52"/>
    </row>
    <row r="13374" ht="12.75">
      <c r="H13374" s="52"/>
    </row>
    <row r="13375" ht="12.75">
      <c r="H13375" s="52"/>
    </row>
    <row r="13376" ht="12.75">
      <c r="H13376" s="52"/>
    </row>
    <row r="13377" ht="12.75">
      <c r="H13377" s="52"/>
    </row>
    <row r="13378" ht="12.75">
      <c r="H13378" s="52"/>
    </row>
    <row r="13379" ht="12.75">
      <c r="H13379" s="52"/>
    </row>
    <row r="13380" ht="12.75">
      <c r="H13380" s="52"/>
    </row>
    <row r="13381" ht="12.75">
      <c r="H13381" s="52"/>
    </row>
    <row r="13382" ht="12.75">
      <c r="H13382" s="52"/>
    </row>
    <row r="13383" ht="12.75">
      <c r="H13383" s="52"/>
    </row>
    <row r="13384" ht="12.75">
      <c r="H13384" s="52"/>
    </row>
    <row r="13385" ht="12.75">
      <c r="H13385" s="52"/>
    </row>
    <row r="13386" ht="12.75">
      <c r="H13386" s="52"/>
    </row>
    <row r="13387" ht="12.75">
      <c r="H13387" s="52"/>
    </row>
    <row r="13388" ht="12.75">
      <c r="H13388" s="52"/>
    </row>
    <row r="13389" ht="12.75">
      <c r="H13389" s="52"/>
    </row>
    <row r="13390" ht="12.75">
      <c r="H13390" s="52"/>
    </row>
    <row r="13391" ht="12.75">
      <c r="H13391" s="52"/>
    </row>
    <row r="13392" ht="12.75">
      <c r="H13392" s="52"/>
    </row>
    <row r="13393" ht="12.75">
      <c r="H13393" s="52"/>
    </row>
    <row r="13394" ht="12.75">
      <c r="H13394" s="52"/>
    </row>
    <row r="13395" ht="12.75">
      <c r="H13395" s="52"/>
    </row>
    <row r="13396" ht="12.75">
      <c r="H13396" s="52"/>
    </row>
    <row r="13397" ht="12.75">
      <c r="H13397" s="52"/>
    </row>
    <row r="13398" ht="12.75">
      <c r="H13398" s="52"/>
    </row>
    <row r="13399" ht="12.75">
      <c r="H13399" s="52"/>
    </row>
    <row r="13400" ht="12.75">
      <c r="H13400" s="52"/>
    </row>
    <row r="13401" ht="12.75">
      <c r="H13401" s="52"/>
    </row>
    <row r="13402" ht="12.75">
      <c r="H13402" s="52"/>
    </row>
    <row r="13403" ht="12.75">
      <c r="H13403" s="52"/>
    </row>
    <row r="13404" ht="12.75">
      <c r="H13404" s="52"/>
    </row>
    <row r="13405" ht="12.75">
      <c r="H13405" s="52"/>
    </row>
    <row r="13406" ht="12.75">
      <c r="H13406" s="52"/>
    </row>
    <row r="13407" ht="12.75">
      <c r="H13407" s="52"/>
    </row>
    <row r="13408" ht="12.75">
      <c r="H13408" s="52"/>
    </row>
    <row r="13409" ht="12.75">
      <c r="H13409" s="52"/>
    </row>
    <row r="13410" ht="12.75">
      <c r="H13410" s="52"/>
    </row>
    <row r="13411" ht="12.75">
      <c r="H13411" s="52"/>
    </row>
    <row r="13412" ht="12.75">
      <c r="H13412" s="52"/>
    </row>
    <row r="13413" ht="12.75">
      <c r="H13413" s="52"/>
    </row>
    <row r="13414" ht="12.75">
      <c r="H13414" s="52"/>
    </row>
    <row r="13415" ht="12.75">
      <c r="H13415" s="52"/>
    </row>
    <row r="13416" ht="12.75">
      <c r="H13416" s="52"/>
    </row>
    <row r="13417" ht="12.75">
      <c r="H13417" s="52"/>
    </row>
    <row r="13418" ht="12.75">
      <c r="H13418" s="52"/>
    </row>
    <row r="13419" ht="12.75">
      <c r="H13419" s="52"/>
    </row>
    <row r="13420" ht="12.75">
      <c r="H13420" s="52"/>
    </row>
    <row r="13421" ht="12.75">
      <c r="H13421" s="52"/>
    </row>
    <row r="13422" ht="12.75">
      <c r="H13422" s="52"/>
    </row>
    <row r="13423" ht="12.75">
      <c r="H13423" s="52"/>
    </row>
    <row r="13424" ht="12.75">
      <c r="H13424" s="52"/>
    </row>
    <row r="13425" ht="12.75">
      <c r="H13425" s="52"/>
    </row>
    <row r="13426" ht="12.75">
      <c r="H13426" s="52"/>
    </row>
    <row r="13427" ht="12.75">
      <c r="H13427" s="52"/>
    </row>
    <row r="13428" ht="12.75">
      <c r="H13428" s="52"/>
    </row>
    <row r="13429" ht="12.75">
      <c r="H13429" s="52"/>
    </row>
    <row r="13430" ht="12.75">
      <c r="H13430" s="52"/>
    </row>
    <row r="13431" ht="12.75">
      <c r="H13431" s="52"/>
    </row>
    <row r="13432" ht="12.75">
      <c r="H13432" s="52"/>
    </row>
    <row r="13433" ht="12.75">
      <c r="H13433" s="52"/>
    </row>
    <row r="13434" ht="12.75">
      <c r="H13434" s="52"/>
    </row>
    <row r="13435" ht="12.75">
      <c r="H13435" s="52"/>
    </row>
    <row r="13436" ht="12.75">
      <c r="H13436" s="52"/>
    </row>
    <row r="13437" ht="12.75">
      <c r="H13437" s="52"/>
    </row>
    <row r="13438" ht="12.75">
      <c r="H13438" s="52"/>
    </row>
    <row r="13439" ht="12.75">
      <c r="H13439" s="52"/>
    </row>
    <row r="13440" ht="12.75">
      <c r="H13440" s="52"/>
    </row>
    <row r="13441" ht="12.75">
      <c r="H13441" s="52"/>
    </row>
    <row r="13442" ht="12.75">
      <c r="H13442" s="52"/>
    </row>
    <row r="13443" ht="12.75">
      <c r="H13443" s="52"/>
    </row>
    <row r="13444" ht="12.75">
      <c r="H13444" s="52"/>
    </row>
    <row r="13445" ht="12.75">
      <c r="H13445" s="52"/>
    </row>
    <row r="13446" ht="12.75">
      <c r="H13446" s="52"/>
    </row>
    <row r="13447" ht="12.75">
      <c r="H13447" s="52"/>
    </row>
    <row r="13448" ht="12.75">
      <c r="H13448" s="52"/>
    </row>
    <row r="13449" ht="12.75">
      <c r="H13449" s="52"/>
    </row>
    <row r="13450" ht="12.75">
      <c r="H13450" s="52"/>
    </row>
    <row r="13451" ht="12.75">
      <c r="H13451" s="52"/>
    </row>
    <row r="13452" ht="12.75">
      <c r="H13452" s="52"/>
    </row>
    <row r="13453" ht="12.75">
      <c r="H13453" s="52"/>
    </row>
    <row r="13454" ht="12.75">
      <c r="H13454" s="52"/>
    </row>
    <row r="13455" ht="12.75">
      <c r="H13455" s="52"/>
    </row>
    <row r="13456" ht="12.75">
      <c r="H13456" s="52"/>
    </row>
    <row r="13457" ht="12.75">
      <c r="H13457" s="52"/>
    </row>
    <row r="13458" ht="12.75">
      <c r="H13458" s="52"/>
    </row>
    <row r="13459" ht="12.75">
      <c r="H13459" s="52"/>
    </row>
    <row r="13460" ht="12.75">
      <c r="H13460" s="52"/>
    </row>
    <row r="13461" ht="12.75">
      <c r="H13461" s="52"/>
    </row>
    <row r="13462" ht="12.75">
      <c r="H13462" s="52"/>
    </row>
    <row r="13463" ht="12.75">
      <c r="H13463" s="52"/>
    </row>
    <row r="13464" ht="12.75">
      <c r="H13464" s="52"/>
    </row>
    <row r="13465" ht="12.75">
      <c r="H13465" s="52"/>
    </row>
    <row r="13466" ht="12.75">
      <c r="H13466" s="52"/>
    </row>
    <row r="13467" ht="12.75">
      <c r="H13467" s="52"/>
    </row>
    <row r="13468" ht="12.75">
      <c r="H13468" s="52"/>
    </row>
    <row r="13469" ht="12.75">
      <c r="H13469" s="52"/>
    </row>
    <row r="13470" ht="12.75">
      <c r="H13470" s="52"/>
    </row>
    <row r="13471" ht="12.75">
      <c r="H13471" s="52"/>
    </row>
    <row r="13472" ht="12.75">
      <c r="H13472" s="52"/>
    </row>
    <row r="13473" ht="12.75">
      <c r="H13473" s="52"/>
    </row>
    <row r="13474" ht="12.75">
      <c r="H13474" s="52"/>
    </row>
    <row r="13475" ht="12.75">
      <c r="H13475" s="52"/>
    </row>
    <row r="13476" ht="12.75">
      <c r="H13476" s="52"/>
    </row>
    <row r="13477" ht="12.75">
      <c r="H13477" s="52"/>
    </row>
    <row r="13478" ht="12.75">
      <c r="H13478" s="52"/>
    </row>
    <row r="13479" ht="12.75">
      <c r="H13479" s="52"/>
    </row>
    <row r="13480" ht="12.75">
      <c r="H13480" s="52"/>
    </row>
    <row r="13481" ht="12.75">
      <c r="H13481" s="52"/>
    </row>
    <row r="13482" ht="12.75">
      <c r="H13482" s="52"/>
    </row>
    <row r="13483" ht="12.75">
      <c r="H13483" s="52"/>
    </row>
    <row r="13484" ht="12.75">
      <c r="H13484" s="52"/>
    </row>
    <row r="13485" ht="12.75">
      <c r="H13485" s="52"/>
    </row>
    <row r="13486" ht="12.75">
      <c r="H13486" s="52"/>
    </row>
    <row r="13487" ht="12.75">
      <c r="H13487" s="52"/>
    </row>
    <row r="13488" ht="12.75">
      <c r="H13488" s="52"/>
    </row>
    <row r="13489" ht="12.75">
      <c r="H13489" s="52"/>
    </row>
    <row r="13490" ht="12.75">
      <c r="H13490" s="52"/>
    </row>
    <row r="13491" ht="12.75">
      <c r="H13491" s="52"/>
    </row>
    <row r="13492" ht="12.75">
      <c r="H13492" s="52"/>
    </row>
    <row r="13493" ht="12.75">
      <c r="H13493" s="52"/>
    </row>
    <row r="13494" ht="12.75">
      <c r="H13494" s="52"/>
    </row>
    <row r="13495" ht="12.75">
      <c r="H13495" s="52"/>
    </row>
    <row r="13496" ht="12.75">
      <c r="H13496" s="52"/>
    </row>
    <row r="13497" ht="12.75">
      <c r="H13497" s="52"/>
    </row>
    <row r="13498" ht="12.75">
      <c r="H13498" s="52"/>
    </row>
    <row r="13499" ht="12.75">
      <c r="H13499" s="52"/>
    </row>
    <row r="13500" ht="12.75">
      <c r="H13500" s="52"/>
    </row>
    <row r="13501" ht="12.75">
      <c r="H13501" s="52"/>
    </row>
    <row r="13502" ht="12.75">
      <c r="H13502" s="52"/>
    </row>
    <row r="13503" ht="12.75">
      <c r="H13503" s="52"/>
    </row>
    <row r="13504" ht="12.75">
      <c r="H13504" s="52"/>
    </row>
    <row r="13505" ht="12.75">
      <c r="H13505" s="52"/>
    </row>
    <row r="13506" ht="12.75">
      <c r="H13506" s="52"/>
    </row>
    <row r="13507" ht="12.75">
      <c r="H13507" s="52"/>
    </row>
    <row r="13508" ht="12.75">
      <c r="H13508" s="52"/>
    </row>
    <row r="13509" ht="12.75">
      <c r="H13509" s="52"/>
    </row>
    <row r="13510" ht="12.75">
      <c r="H13510" s="52"/>
    </row>
    <row r="13511" ht="12.75">
      <c r="H13511" s="52"/>
    </row>
    <row r="13512" ht="12.75">
      <c r="H13512" s="52"/>
    </row>
    <row r="13513" ht="12.75">
      <c r="H13513" s="52"/>
    </row>
    <row r="13514" ht="12.75">
      <c r="H13514" s="52"/>
    </row>
    <row r="13515" ht="12.75">
      <c r="H13515" s="52"/>
    </row>
    <row r="13516" ht="12.75">
      <c r="H13516" s="52"/>
    </row>
    <row r="13517" ht="12.75">
      <c r="H13517" s="52"/>
    </row>
    <row r="13518" ht="12.75">
      <c r="H13518" s="52"/>
    </row>
    <row r="13519" ht="12.75">
      <c r="H13519" s="52"/>
    </row>
    <row r="13520" ht="12.75">
      <c r="H13520" s="52"/>
    </row>
    <row r="13521" ht="12.75">
      <c r="H13521" s="52"/>
    </row>
    <row r="13522" ht="12.75">
      <c r="H13522" s="52"/>
    </row>
    <row r="13523" ht="12.75">
      <c r="H13523" s="52"/>
    </row>
    <row r="13524" ht="12.75">
      <c r="H13524" s="52"/>
    </row>
    <row r="13525" ht="12.75">
      <c r="H13525" s="52"/>
    </row>
    <row r="13526" ht="12.75">
      <c r="H13526" s="52"/>
    </row>
    <row r="13527" ht="12.75">
      <c r="H13527" s="52"/>
    </row>
    <row r="13528" ht="12.75">
      <c r="H13528" s="52"/>
    </row>
    <row r="13529" ht="12.75">
      <c r="H13529" s="52"/>
    </row>
    <row r="13530" ht="12.75">
      <c r="H13530" s="52"/>
    </row>
    <row r="13531" ht="12.75">
      <c r="H13531" s="52"/>
    </row>
    <row r="13532" ht="12.75">
      <c r="H13532" s="52"/>
    </row>
    <row r="13533" ht="12.75">
      <c r="H13533" s="52"/>
    </row>
    <row r="13534" ht="12.75">
      <c r="H13534" s="52"/>
    </row>
    <row r="13535" ht="12.75">
      <c r="H13535" s="52"/>
    </row>
    <row r="13536" ht="12.75">
      <c r="H13536" s="52"/>
    </row>
    <row r="13537" ht="12.75">
      <c r="H13537" s="52"/>
    </row>
    <row r="13538" ht="12.75">
      <c r="H13538" s="52"/>
    </row>
    <row r="13539" ht="12.75">
      <c r="H13539" s="52"/>
    </row>
    <row r="13540" ht="12.75">
      <c r="H13540" s="52"/>
    </row>
    <row r="13541" ht="12.75">
      <c r="H13541" s="52"/>
    </row>
    <row r="13542" ht="12.75">
      <c r="H13542" s="52"/>
    </row>
    <row r="13543" ht="12.75">
      <c r="H13543" s="52"/>
    </row>
    <row r="13544" ht="12.75">
      <c r="H13544" s="52"/>
    </row>
    <row r="13545" ht="12.75">
      <c r="H13545" s="52"/>
    </row>
    <row r="13546" ht="12.75">
      <c r="H13546" s="52"/>
    </row>
    <row r="13547" ht="12.75">
      <c r="H13547" s="52"/>
    </row>
    <row r="13548" ht="12.75">
      <c r="H13548" s="52"/>
    </row>
    <row r="13549" ht="12.75">
      <c r="H13549" s="52"/>
    </row>
    <row r="13550" ht="12.75">
      <c r="H13550" s="52"/>
    </row>
    <row r="13551" ht="12.75">
      <c r="H13551" s="52"/>
    </row>
    <row r="13552" ht="12.75">
      <c r="H13552" s="52"/>
    </row>
    <row r="13553" ht="12.75">
      <c r="H13553" s="52"/>
    </row>
    <row r="13554" ht="12.75">
      <c r="H13554" s="52"/>
    </row>
    <row r="13555" ht="12.75">
      <c r="H13555" s="52"/>
    </row>
    <row r="13556" ht="12.75">
      <c r="H13556" s="52"/>
    </row>
    <row r="13557" ht="12.75">
      <c r="H13557" s="52"/>
    </row>
    <row r="13558" ht="12.75">
      <c r="H13558" s="52"/>
    </row>
    <row r="13559" ht="12.75">
      <c r="H13559" s="52"/>
    </row>
    <row r="13560" ht="12.75">
      <c r="H13560" s="52"/>
    </row>
    <row r="13561" ht="12.75">
      <c r="H13561" s="52"/>
    </row>
    <row r="13562" ht="12.75">
      <c r="H13562" s="52"/>
    </row>
    <row r="13563" ht="12.75">
      <c r="H13563" s="52"/>
    </row>
    <row r="13564" ht="12.75">
      <c r="H13564" s="52"/>
    </row>
    <row r="13565" ht="12.75">
      <c r="H13565" s="52"/>
    </row>
    <row r="13566" ht="12.75">
      <c r="H13566" s="52"/>
    </row>
    <row r="13567" ht="12.75">
      <c r="H13567" s="52"/>
    </row>
    <row r="13568" ht="12.75">
      <c r="H13568" s="52"/>
    </row>
    <row r="13569" ht="12.75">
      <c r="H13569" s="52"/>
    </row>
    <row r="13570" ht="12.75">
      <c r="H13570" s="52"/>
    </row>
    <row r="13571" ht="12.75">
      <c r="H13571" s="52"/>
    </row>
    <row r="13572" ht="12.75">
      <c r="H13572" s="52"/>
    </row>
    <row r="13573" ht="12.75">
      <c r="H13573" s="52"/>
    </row>
    <row r="13574" ht="12.75">
      <c r="H13574" s="52"/>
    </row>
    <row r="13575" ht="12.75">
      <c r="H13575" s="52"/>
    </row>
    <row r="13576" ht="12.75">
      <c r="H13576" s="52"/>
    </row>
    <row r="13577" ht="12.75">
      <c r="H13577" s="52"/>
    </row>
    <row r="13578" ht="12.75">
      <c r="H13578" s="52"/>
    </row>
    <row r="13579" ht="12.75">
      <c r="H13579" s="52"/>
    </row>
    <row r="13580" ht="12.75">
      <c r="H13580" s="52"/>
    </row>
    <row r="13581" ht="12.75">
      <c r="H13581" s="52"/>
    </row>
    <row r="13582" ht="12.75">
      <c r="H13582" s="52"/>
    </row>
    <row r="13583" ht="12.75">
      <c r="H13583" s="52"/>
    </row>
    <row r="13584" ht="12.75">
      <c r="H13584" s="52"/>
    </row>
    <row r="13585" ht="12.75">
      <c r="H13585" s="52"/>
    </row>
    <row r="13586" ht="12.75">
      <c r="H13586" s="52"/>
    </row>
    <row r="13587" ht="12.75">
      <c r="H13587" s="52"/>
    </row>
    <row r="13588" ht="12.75">
      <c r="H13588" s="52"/>
    </row>
    <row r="13589" ht="12.75">
      <c r="H13589" s="52"/>
    </row>
    <row r="13590" ht="12.75">
      <c r="H13590" s="52"/>
    </row>
    <row r="13591" ht="12.75">
      <c r="H13591" s="52"/>
    </row>
    <row r="13592" ht="12.75">
      <c r="H13592" s="52"/>
    </row>
    <row r="13593" ht="12.75">
      <c r="H13593" s="52"/>
    </row>
    <row r="13594" ht="12.75">
      <c r="H13594" s="52"/>
    </row>
    <row r="13595" ht="12.75">
      <c r="H13595" s="52"/>
    </row>
    <row r="13596" ht="12.75">
      <c r="H13596" s="52"/>
    </row>
    <row r="13597" ht="12.75">
      <c r="H13597" s="52"/>
    </row>
    <row r="13598" ht="12.75">
      <c r="H13598" s="52"/>
    </row>
    <row r="13599" ht="12.75">
      <c r="H13599" s="52"/>
    </row>
    <row r="13600" ht="12.75">
      <c r="H13600" s="52"/>
    </row>
    <row r="13601" ht="12.75">
      <c r="H13601" s="52"/>
    </row>
    <row r="13602" ht="12.75">
      <c r="H13602" s="52"/>
    </row>
    <row r="13603" ht="12.75">
      <c r="H13603" s="52"/>
    </row>
    <row r="13604" ht="12.75">
      <c r="H13604" s="52"/>
    </row>
    <row r="13605" ht="12.75">
      <c r="H13605" s="52"/>
    </row>
    <row r="13606" ht="12.75">
      <c r="H13606" s="52"/>
    </row>
    <row r="13607" ht="12.75">
      <c r="H13607" s="52"/>
    </row>
    <row r="13608" ht="12.75">
      <c r="H13608" s="52"/>
    </row>
    <row r="13609" ht="12.75">
      <c r="H13609" s="52"/>
    </row>
    <row r="13610" ht="12.75">
      <c r="H13610" s="52"/>
    </row>
    <row r="13611" ht="12.75">
      <c r="H13611" s="52"/>
    </row>
    <row r="13612" ht="12.75">
      <c r="H13612" s="52"/>
    </row>
    <row r="13613" ht="12.75">
      <c r="H13613" s="52"/>
    </row>
    <row r="13614" ht="12.75">
      <c r="H13614" s="52"/>
    </row>
    <row r="13615" ht="12.75">
      <c r="H13615" s="52"/>
    </row>
    <row r="13616" ht="12.75">
      <c r="H13616" s="52"/>
    </row>
    <row r="13617" ht="12.75">
      <c r="H13617" s="52"/>
    </row>
    <row r="13618" ht="12.75">
      <c r="H13618" s="52"/>
    </row>
    <row r="13619" ht="12.75">
      <c r="H13619" s="52"/>
    </row>
    <row r="13620" ht="12.75">
      <c r="H13620" s="52"/>
    </row>
    <row r="13621" ht="12.75">
      <c r="H13621" s="52"/>
    </row>
    <row r="13622" ht="12.75">
      <c r="H13622" s="52"/>
    </row>
    <row r="13623" ht="12.75">
      <c r="H13623" s="52"/>
    </row>
    <row r="13624" ht="12.75">
      <c r="H13624" s="52"/>
    </row>
    <row r="13625" ht="12.75">
      <c r="H13625" s="52"/>
    </row>
    <row r="13626" ht="12.75">
      <c r="H13626" s="52"/>
    </row>
    <row r="13627" ht="12.75">
      <c r="H13627" s="52"/>
    </row>
    <row r="13628" ht="12.75">
      <c r="H13628" s="52"/>
    </row>
    <row r="13629" ht="12.75">
      <c r="H13629" s="52"/>
    </row>
    <row r="13630" ht="12.75">
      <c r="H13630" s="52"/>
    </row>
    <row r="13631" ht="12.75">
      <c r="H13631" s="52"/>
    </row>
    <row r="13632" ht="12.75">
      <c r="H13632" s="52"/>
    </row>
    <row r="13633" ht="12.75">
      <c r="H13633" s="52"/>
    </row>
    <row r="13634" ht="12.75">
      <c r="H13634" s="52"/>
    </row>
    <row r="13635" ht="12.75">
      <c r="H13635" s="52"/>
    </row>
    <row r="13636" ht="12.75">
      <c r="H13636" s="52"/>
    </row>
    <row r="13637" ht="12.75">
      <c r="H13637" s="52"/>
    </row>
    <row r="13638" ht="12.75">
      <c r="H13638" s="52"/>
    </row>
    <row r="13639" ht="12.75">
      <c r="H13639" s="52"/>
    </row>
    <row r="13640" ht="12.75">
      <c r="H13640" s="52"/>
    </row>
    <row r="13641" ht="12.75">
      <c r="H13641" s="52"/>
    </row>
    <row r="13642" ht="12.75">
      <c r="H13642" s="52"/>
    </row>
    <row r="13643" ht="12.75">
      <c r="H13643" s="52"/>
    </row>
    <row r="13644" ht="12.75">
      <c r="H13644" s="52"/>
    </row>
    <row r="13645" ht="12.75">
      <c r="H13645" s="52"/>
    </row>
    <row r="13646" ht="12.75">
      <c r="H13646" s="52"/>
    </row>
    <row r="13647" ht="12.75">
      <c r="H13647" s="52"/>
    </row>
    <row r="13648" ht="12.75">
      <c r="H13648" s="52"/>
    </row>
    <row r="13649" ht="12.75">
      <c r="H13649" s="52"/>
    </row>
    <row r="13650" ht="12.75">
      <c r="H13650" s="52"/>
    </row>
    <row r="13651" ht="12.75">
      <c r="H13651" s="52"/>
    </row>
    <row r="13652" ht="12.75">
      <c r="H13652" s="52"/>
    </row>
    <row r="13653" ht="12.75">
      <c r="H13653" s="52"/>
    </row>
    <row r="13654" ht="12.75">
      <c r="H13654" s="52"/>
    </row>
    <row r="13655" ht="12.75">
      <c r="H13655" s="52"/>
    </row>
    <row r="13656" ht="12.75">
      <c r="H13656" s="52"/>
    </row>
    <row r="13657" ht="12.75">
      <c r="H13657" s="52"/>
    </row>
    <row r="13658" ht="12.75">
      <c r="H13658" s="52"/>
    </row>
    <row r="13659" ht="12.75">
      <c r="H13659" s="52"/>
    </row>
    <row r="13660" ht="12.75">
      <c r="H13660" s="52"/>
    </row>
    <row r="13661" ht="12.75">
      <c r="H13661" s="52"/>
    </row>
    <row r="13662" ht="12.75">
      <c r="H13662" s="52"/>
    </row>
    <row r="13663" ht="12.75">
      <c r="H13663" s="52"/>
    </row>
    <row r="13664" ht="12.75">
      <c r="H13664" s="52"/>
    </row>
    <row r="13665" ht="12.75">
      <c r="H13665" s="52"/>
    </row>
    <row r="13666" ht="12.75">
      <c r="H13666" s="52"/>
    </row>
    <row r="13667" ht="12.75">
      <c r="H13667" s="52"/>
    </row>
    <row r="13668" ht="12.75">
      <c r="H13668" s="52"/>
    </row>
    <row r="13669" ht="12.75">
      <c r="H13669" s="52"/>
    </row>
    <row r="13670" ht="12.75">
      <c r="H13670" s="52"/>
    </row>
    <row r="13671" ht="12.75">
      <c r="H13671" s="52"/>
    </row>
    <row r="13672" ht="12.75">
      <c r="H13672" s="52"/>
    </row>
    <row r="13673" ht="12.75">
      <c r="H13673" s="52"/>
    </row>
    <row r="13674" ht="12.75">
      <c r="H13674" s="52"/>
    </row>
    <row r="13675" ht="12.75">
      <c r="H13675" s="52"/>
    </row>
    <row r="13676" ht="12.75">
      <c r="H13676" s="52"/>
    </row>
    <row r="13677" ht="12.75">
      <c r="H13677" s="52"/>
    </row>
    <row r="13678" ht="12.75">
      <c r="H13678" s="52"/>
    </row>
    <row r="13679" ht="12.75">
      <c r="H13679" s="52"/>
    </row>
    <row r="13680" ht="12.75">
      <c r="H13680" s="52"/>
    </row>
    <row r="13681" ht="12.75">
      <c r="H13681" s="52"/>
    </row>
    <row r="13682" ht="12.75">
      <c r="H13682" s="52"/>
    </row>
    <row r="13683" ht="12.75">
      <c r="H13683" s="52"/>
    </row>
    <row r="13684" ht="12.75">
      <c r="H13684" s="52"/>
    </row>
    <row r="13685" ht="12.75">
      <c r="H13685" s="52"/>
    </row>
    <row r="13686" ht="12.75">
      <c r="H13686" s="52"/>
    </row>
    <row r="13687" ht="12.75">
      <c r="H13687" s="52"/>
    </row>
    <row r="13688" ht="12.75">
      <c r="H13688" s="52"/>
    </row>
    <row r="13689" ht="12.75">
      <c r="H13689" s="52"/>
    </row>
    <row r="13690" ht="12.75">
      <c r="H13690" s="52"/>
    </row>
    <row r="13691" ht="12.75">
      <c r="H13691" s="52"/>
    </row>
    <row r="13692" ht="12.75">
      <c r="H13692" s="52"/>
    </row>
    <row r="13693" ht="12.75">
      <c r="H13693" s="52"/>
    </row>
    <row r="13694" ht="12.75">
      <c r="H13694" s="52"/>
    </row>
    <row r="13695" ht="12.75">
      <c r="H13695" s="52"/>
    </row>
    <row r="13696" ht="12.75">
      <c r="H13696" s="52"/>
    </row>
    <row r="13697" ht="12.75">
      <c r="H13697" s="52"/>
    </row>
    <row r="13698" ht="12.75">
      <c r="H13698" s="52"/>
    </row>
    <row r="13699" ht="12.75">
      <c r="H13699" s="52"/>
    </row>
    <row r="13700" ht="12.75">
      <c r="H13700" s="52"/>
    </row>
    <row r="13701" ht="12.75">
      <c r="H13701" s="52"/>
    </row>
    <row r="13702" ht="12.75">
      <c r="H13702" s="52"/>
    </row>
    <row r="13703" ht="12.75">
      <c r="H13703" s="52"/>
    </row>
    <row r="13704" ht="12.75">
      <c r="H13704" s="52"/>
    </row>
    <row r="13705" ht="12.75">
      <c r="H13705" s="52"/>
    </row>
    <row r="13706" ht="12.75">
      <c r="H13706" s="52"/>
    </row>
    <row r="13707" ht="12.75">
      <c r="H13707" s="52"/>
    </row>
    <row r="13708" ht="12.75">
      <c r="H13708" s="52"/>
    </row>
    <row r="13709" ht="12.75">
      <c r="H13709" s="52"/>
    </row>
    <row r="13710" ht="12.75">
      <c r="H13710" s="52"/>
    </row>
    <row r="13711" ht="12.75">
      <c r="H13711" s="52"/>
    </row>
    <row r="13712" ht="12.75">
      <c r="H13712" s="52"/>
    </row>
    <row r="13713" ht="12.75">
      <c r="H13713" s="52"/>
    </row>
    <row r="13714" ht="12.75">
      <c r="H13714" s="52"/>
    </row>
    <row r="13715" ht="12.75">
      <c r="H13715" s="52"/>
    </row>
    <row r="13716" ht="12.75">
      <c r="H13716" s="52"/>
    </row>
    <row r="13717" ht="12.75">
      <c r="H13717" s="52"/>
    </row>
    <row r="13718" ht="12.75">
      <c r="H13718" s="52"/>
    </row>
    <row r="13719" ht="12.75">
      <c r="H13719" s="52"/>
    </row>
    <row r="13720" ht="12.75">
      <c r="H13720" s="52"/>
    </row>
    <row r="13721" ht="12.75">
      <c r="H13721" s="52"/>
    </row>
    <row r="13722" ht="12.75">
      <c r="H13722" s="52"/>
    </row>
    <row r="13723" ht="12.75">
      <c r="H13723" s="52"/>
    </row>
    <row r="13724" ht="12.75">
      <c r="H13724" s="52"/>
    </row>
    <row r="13725" ht="12.75">
      <c r="H13725" s="52"/>
    </row>
    <row r="13726" ht="12.75">
      <c r="H13726" s="52"/>
    </row>
    <row r="13727" ht="12.75">
      <c r="H13727" s="52"/>
    </row>
    <row r="13728" ht="12.75">
      <c r="H13728" s="52"/>
    </row>
    <row r="13729" ht="12.75">
      <c r="H13729" s="52"/>
    </row>
    <row r="13730" ht="12.75">
      <c r="H13730" s="52"/>
    </row>
    <row r="13731" ht="12.75">
      <c r="H13731" s="52"/>
    </row>
    <row r="13732" ht="12.75">
      <c r="H13732" s="52"/>
    </row>
    <row r="13733" ht="12.75">
      <c r="H13733" s="52"/>
    </row>
    <row r="13734" ht="12.75">
      <c r="H13734" s="52"/>
    </row>
    <row r="13735" ht="12.75">
      <c r="H13735" s="52"/>
    </row>
    <row r="13736" ht="12.75">
      <c r="H13736" s="52"/>
    </row>
    <row r="13737" ht="12.75">
      <c r="H13737" s="52"/>
    </row>
    <row r="13738" ht="12.75">
      <c r="H13738" s="52"/>
    </row>
    <row r="13739" ht="12.75">
      <c r="H13739" s="52"/>
    </row>
    <row r="13740" ht="12.75">
      <c r="H13740" s="52"/>
    </row>
    <row r="13741" ht="12.75">
      <c r="H13741" s="52"/>
    </row>
    <row r="13742" ht="12.75">
      <c r="H13742" s="52"/>
    </row>
    <row r="13743" ht="12.75">
      <c r="H13743" s="52"/>
    </row>
    <row r="13744" ht="12.75">
      <c r="H13744" s="52"/>
    </row>
    <row r="13745" ht="12.75">
      <c r="H13745" s="52"/>
    </row>
    <row r="13746" ht="12.75">
      <c r="H13746" s="52"/>
    </row>
    <row r="13747" ht="12.75">
      <c r="H13747" s="52"/>
    </row>
    <row r="13748" ht="12.75">
      <c r="H13748" s="52"/>
    </row>
    <row r="13749" ht="12.75">
      <c r="H13749" s="52"/>
    </row>
    <row r="13750" ht="12.75">
      <c r="H13750" s="52"/>
    </row>
    <row r="13751" ht="12.75">
      <c r="H13751" s="52"/>
    </row>
    <row r="13752" ht="12.75">
      <c r="H13752" s="52"/>
    </row>
    <row r="13753" ht="12.75">
      <c r="H13753" s="52"/>
    </row>
    <row r="13754" ht="12.75">
      <c r="H13754" s="52"/>
    </row>
    <row r="13755" ht="12.75">
      <c r="H13755" s="52"/>
    </row>
    <row r="13756" ht="12.75">
      <c r="H13756" s="52"/>
    </row>
    <row r="13757" ht="12.75">
      <c r="H13757" s="52"/>
    </row>
    <row r="13758" ht="12.75">
      <c r="H13758" s="52"/>
    </row>
    <row r="13759" ht="12.75">
      <c r="H13759" s="52"/>
    </row>
    <row r="13760" ht="12.75">
      <c r="H13760" s="52"/>
    </row>
    <row r="13761" ht="12.75">
      <c r="H13761" s="52"/>
    </row>
    <row r="13762" ht="12.75">
      <c r="H13762" s="52"/>
    </row>
    <row r="13763" ht="12.75">
      <c r="H13763" s="52"/>
    </row>
    <row r="13764" ht="12.75">
      <c r="H13764" s="52"/>
    </row>
    <row r="13765" ht="12.75">
      <c r="H13765" s="52"/>
    </row>
    <row r="13766" ht="12.75">
      <c r="H13766" s="52"/>
    </row>
    <row r="13767" ht="12.75">
      <c r="H13767" s="52"/>
    </row>
    <row r="13768" ht="12.75">
      <c r="H13768" s="52"/>
    </row>
    <row r="13769" ht="12.75">
      <c r="H13769" s="52"/>
    </row>
    <row r="13770" ht="12.75">
      <c r="H13770" s="52"/>
    </row>
    <row r="13771" ht="12.75">
      <c r="H13771" s="52"/>
    </row>
    <row r="13772" ht="12.75">
      <c r="H13772" s="52"/>
    </row>
    <row r="13773" ht="12.75">
      <c r="H13773" s="52"/>
    </row>
    <row r="13774" ht="12.75">
      <c r="H13774" s="52"/>
    </row>
    <row r="13775" ht="12.75">
      <c r="H13775" s="52"/>
    </row>
    <row r="13776" ht="12.75">
      <c r="H13776" s="52"/>
    </row>
    <row r="13777" ht="12.75">
      <c r="H13777" s="52"/>
    </row>
    <row r="13778" ht="12.75">
      <c r="H13778" s="52"/>
    </row>
    <row r="13779" ht="12.75">
      <c r="H13779" s="52"/>
    </row>
    <row r="13780" ht="12.75">
      <c r="H13780" s="52"/>
    </row>
    <row r="13781" ht="12.75">
      <c r="H13781" s="52"/>
    </row>
    <row r="13782" ht="12.75">
      <c r="H13782" s="52"/>
    </row>
    <row r="13783" ht="12.75">
      <c r="H13783" s="52"/>
    </row>
    <row r="13784" ht="12.75">
      <c r="H13784" s="52"/>
    </row>
    <row r="13785" ht="12.75">
      <c r="H13785" s="52"/>
    </row>
    <row r="13786" ht="12.75">
      <c r="H13786" s="52"/>
    </row>
    <row r="13787" ht="12.75">
      <c r="H13787" s="52"/>
    </row>
    <row r="13788" ht="12.75">
      <c r="H13788" s="52"/>
    </row>
    <row r="13789" ht="12.75">
      <c r="H13789" s="52"/>
    </row>
    <row r="13790" ht="12.75">
      <c r="H13790" s="52"/>
    </row>
    <row r="13791" ht="12.75">
      <c r="H13791" s="52"/>
    </row>
    <row r="13792" ht="12.75">
      <c r="H13792" s="52"/>
    </row>
    <row r="13793" ht="12.75">
      <c r="H13793" s="52"/>
    </row>
    <row r="13794" ht="12.75">
      <c r="H13794" s="52"/>
    </row>
    <row r="13795" ht="12.75">
      <c r="H13795" s="52"/>
    </row>
    <row r="13796" ht="12.75">
      <c r="H13796" s="52"/>
    </row>
    <row r="13797" ht="12.75">
      <c r="H13797" s="52"/>
    </row>
    <row r="13798" ht="12.75">
      <c r="H13798" s="52"/>
    </row>
    <row r="13799" ht="12.75">
      <c r="H13799" s="52"/>
    </row>
    <row r="13800" ht="12.75">
      <c r="H13800" s="52"/>
    </row>
    <row r="13801" ht="12.75">
      <c r="H13801" s="52"/>
    </row>
    <row r="13802" ht="12.75">
      <c r="H13802" s="52"/>
    </row>
    <row r="13803" ht="12.75">
      <c r="H13803" s="52"/>
    </row>
    <row r="13804" ht="12.75">
      <c r="H13804" s="52"/>
    </row>
    <row r="13805" ht="12.75">
      <c r="H13805" s="52"/>
    </row>
    <row r="13806" ht="12.75">
      <c r="H13806" s="52"/>
    </row>
    <row r="13807" ht="12.75">
      <c r="H13807" s="52"/>
    </row>
    <row r="13808" ht="12.75">
      <c r="H13808" s="52"/>
    </row>
    <row r="13809" ht="12.75">
      <c r="H13809" s="52"/>
    </row>
    <row r="13810" ht="12.75">
      <c r="H13810" s="52"/>
    </row>
    <row r="13811" ht="12.75">
      <c r="H13811" s="52"/>
    </row>
    <row r="13812" ht="12.75">
      <c r="H13812" s="52"/>
    </row>
    <row r="13813" ht="12.75">
      <c r="H13813" s="52"/>
    </row>
    <row r="13814" ht="12.75">
      <c r="H13814" s="52"/>
    </row>
    <row r="13815" ht="12.75">
      <c r="H13815" s="52"/>
    </row>
    <row r="13816" ht="12.75">
      <c r="H13816" s="52"/>
    </row>
    <row r="13817" ht="12.75">
      <c r="H13817" s="52"/>
    </row>
    <row r="13818" ht="12.75">
      <c r="H13818" s="52"/>
    </row>
    <row r="13819" ht="12.75">
      <c r="H13819" s="52"/>
    </row>
    <row r="13820" ht="12.75">
      <c r="H13820" s="52"/>
    </row>
    <row r="13821" ht="12.75">
      <c r="H13821" s="52"/>
    </row>
    <row r="13822" ht="12.75">
      <c r="H13822" s="52"/>
    </row>
    <row r="13823" ht="12.75">
      <c r="H13823" s="52"/>
    </row>
    <row r="13824" ht="12.75">
      <c r="H13824" s="52"/>
    </row>
    <row r="13825" ht="12.75">
      <c r="H13825" s="52"/>
    </row>
    <row r="13826" ht="12.75">
      <c r="H13826" s="52"/>
    </row>
    <row r="13827" ht="12.75">
      <c r="H13827" s="52"/>
    </row>
    <row r="13828" ht="12.75">
      <c r="H13828" s="52"/>
    </row>
    <row r="13829" ht="12.75">
      <c r="H13829" s="52"/>
    </row>
    <row r="13830" ht="12.75">
      <c r="H13830" s="52"/>
    </row>
    <row r="13831" ht="12.75">
      <c r="H13831" s="52"/>
    </row>
    <row r="13832" ht="12.75">
      <c r="H13832" s="52"/>
    </row>
    <row r="13833" ht="12.75">
      <c r="H13833" s="52"/>
    </row>
    <row r="13834" ht="12.75">
      <c r="H13834" s="52"/>
    </row>
    <row r="13835" ht="12.75">
      <c r="H13835" s="52"/>
    </row>
    <row r="13836" ht="12.75">
      <c r="H13836" s="52"/>
    </row>
    <row r="13837" ht="12.75">
      <c r="H13837" s="52"/>
    </row>
    <row r="13838" ht="12.75">
      <c r="H13838" s="52"/>
    </row>
    <row r="13839" ht="12.75">
      <c r="H13839" s="52"/>
    </row>
    <row r="13840" ht="12.75">
      <c r="H13840" s="52"/>
    </row>
    <row r="13841" ht="12.75">
      <c r="H13841" s="52"/>
    </row>
    <row r="13842" ht="12.75">
      <c r="H13842" s="52"/>
    </row>
    <row r="13843" ht="12.75">
      <c r="H13843" s="52"/>
    </row>
    <row r="13844" ht="12.75">
      <c r="H13844" s="52"/>
    </row>
    <row r="13845" ht="12.75">
      <c r="H13845" s="52"/>
    </row>
    <row r="13846" ht="12.75">
      <c r="H13846" s="52"/>
    </row>
    <row r="13847" ht="12.75">
      <c r="H13847" s="52"/>
    </row>
    <row r="13848" ht="12.75">
      <c r="H13848" s="52"/>
    </row>
    <row r="13849" ht="12.75">
      <c r="H13849" s="52"/>
    </row>
    <row r="13850" ht="12.75">
      <c r="H13850" s="52"/>
    </row>
    <row r="13851" ht="12.75">
      <c r="H13851" s="52"/>
    </row>
    <row r="13852" ht="12.75">
      <c r="H13852" s="52"/>
    </row>
    <row r="13853" ht="12.75">
      <c r="H13853" s="52"/>
    </row>
    <row r="13854" ht="12.75">
      <c r="H13854" s="52"/>
    </row>
    <row r="13855" ht="12.75">
      <c r="H13855" s="52"/>
    </row>
    <row r="13856" ht="12.75">
      <c r="H13856" s="52"/>
    </row>
    <row r="13857" ht="12.75">
      <c r="H13857" s="52"/>
    </row>
    <row r="13858" ht="12.75">
      <c r="H13858" s="52"/>
    </row>
    <row r="13859" ht="12.75">
      <c r="H13859" s="52"/>
    </row>
    <row r="13860" ht="12.75">
      <c r="H13860" s="52"/>
    </row>
    <row r="13861" ht="12.75">
      <c r="H13861" s="52"/>
    </row>
    <row r="13862" ht="12.75">
      <c r="H13862" s="52"/>
    </row>
    <row r="13863" ht="12.75">
      <c r="H13863" s="52"/>
    </row>
    <row r="13864" ht="12.75">
      <c r="H13864" s="52"/>
    </row>
    <row r="13865" ht="12.75">
      <c r="H13865" s="52"/>
    </row>
    <row r="13866" ht="12.75">
      <c r="H13866" s="52"/>
    </row>
    <row r="13867" ht="12.75">
      <c r="H13867" s="52"/>
    </row>
    <row r="13868" ht="12.75">
      <c r="H13868" s="52"/>
    </row>
    <row r="13869" ht="12.75">
      <c r="H13869" s="52"/>
    </row>
    <row r="13870" ht="12.75">
      <c r="H13870" s="52"/>
    </row>
    <row r="13871" ht="12.75">
      <c r="H13871" s="52"/>
    </row>
    <row r="13872" ht="12.75">
      <c r="H13872" s="52"/>
    </row>
    <row r="13873" ht="12.75">
      <c r="H13873" s="52"/>
    </row>
    <row r="13874" ht="12.75">
      <c r="H13874" s="52"/>
    </row>
    <row r="13875" ht="12.75">
      <c r="H13875" s="52"/>
    </row>
    <row r="13876" ht="12.75">
      <c r="H13876" s="52"/>
    </row>
    <row r="13877" ht="12.75">
      <c r="H13877" s="52"/>
    </row>
    <row r="13878" ht="12.75">
      <c r="H13878" s="52"/>
    </row>
    <row r="13879" ht="12.75">
      <c r="H13879" s="52"/>
    </row>
    <row r="13880" ht="12.75">
      <c r="H13880" s="52"/>
    </row>
    <row r="13881" ht="12.75">
      <c r="H13881" s="52"/>
    </row>
    <row r="13882" ht="12.75">
      <c r="H13882" s="52"/>
    </row>
    <row r="13883" ht="12.75">
      <c r="H13883" s="52"/>
    </row>
    <row r="13884" ht="12.75">
      <c r="H13884" s="52"/>
    </row>
    <row r="13885" ht="12.75">
      <c r="H13885" s="52"/>
    </row>
    <row r="13886" ht="12.75">
      <c r="H13886" s="52"/>
    </row>
    <row r="13887" ht="12.75">
      <c r="H13887" s="52"/>
    </row>
  </sheetData>
  <printOptions/>
  <pageMargins left="0.5905511811023623" right="0.6692913385826772" top="0.28" bottom="0.64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B2"/>
  <sheetViews>
    <sheetView workbookViewId="0" topLeftCell="A1">
      <selection activeCell="G10" sqref="G10"/>
    </sheetView>
  </sheetViews>
  <sheetFormatPr defaultColWidth="9.00390625" defaultRowHeight="12.75"/>
  <cols>
    <col min="1" max="1" width="6.75390625" style="0" customWidth="1"/>
    <col min="2" max="2" width="7.625" style="0" customWidth="1"/>
    <col min="3" max="3" width="37.375" style="0" customWidth="1"/>
    <col min="4" max="4" width="11.875" style="0" customWidth="1"/>
    <col min="5" max="5" width="10.875" style="0" customWidth="1"/>
    <col min="6" max="6" width="8.125" style="0" customWidth="1"/>
  </cols>
  <sheetData>
    <row r="2" ht="12.75">
      <c r="B2" t="s">
        <v>168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97"/>
  <sheetViews>
    <sheetView workbookViewId="0" topLeftCell="A1">
      <selection activeCell="A1" sqref="A1"/>
    </sheetView>
  </sheetViews>
  <sheetFormatPr defaultColWidth="9.00390625" defaultRowHeight="12.75"/>
  <cols>
    <col min="1" max="1" width="5.125" style="0" customWidth="1"/>
    <col min="2" max="2" width="6.875" style="0" customWidth="1"/>
    <col min="3" max="3" width="6.625" style="0" customWidth="1"/>
    <col min="4" max="4" width="40.75390625" style="0" customWidth="1"/>
    <col min="5" max="5" width="11.00390625" style="0" customWidth="1"/>
    <col min="6" max="6" width="11.125" style="0" customWidth="1"/>
  </cols>
  <sheetData>
    <row r="1" ht="19.5" customHeight="1">
      <c r="D1" s="134"/>
    </row>
    <row r="2" ht="21" customHeight="1" thickBot="1">
      <c r="D2" s="134"/>
    </row>
    <row r="3" spans="1:8" ht="13.5" thickBot="1">
      <c r="A3" s="55"/>
      <c r="B3" s="56"/>
      <c r="C3" s="56"/>
      <c r="D3" s="57"/>
      <c r="E3" s="57"/>
      <c r="F3" s="135"/>
      <c r="G3" s="136"/>
      <c r="H3" s="7"/>
    </row>
    <row r="4" spans="1:7" ht="13.5" thickBot="1">
      <c r="A4" s="137"/>
      <c r="B4" s="138"/>
      <c r="C4" s="139"/>
      <c r="D4" s="140"/>
      <c r="E4" s="141"/>
      <c r="F4" s="142"/>
      <c r="G4" s="143"/>
    </row>
    <row r="5" spans="1:7" ht="12.75">
      <c r="A5" s="68"/>
      <c r="B5" s="144"/>
      <c r="C5" s="144"/>
      <c r="D5" s="87"/>
      <c r="E5" s="71"/>
      <c r="F5" s="71"/>
      <c r="G5" s="145"/>
    </row>
    <row r="6" spans="1:7" ht="12.75">
      <c r="A6" s="68"/>
      <c r="B6" s="146"/>
      <c r="C6" s="147"/>
      <c r="D6" s="148"/>
      <c r="E6" s="94"/>
      <c r="F6" s="149"/>
      <c r="G6" s="145"/>
    </row>
    <row r="7" spans="1:7" ht="12.75">
      <c r="A7" s="68"/>
      <c r="B7" s="146"/>
      <c r="C7" s="147"/>
      <c r="D7" s="148"/>
      <c r="E7" s="94"/>
      <c r="F7" s="149"/>
      <c r="G7" s="145"/>
    </row>
    <row r="8" spans="1:7" ht="12.75">
      <c r="A8" s="68"/>
      <c r="B8" s="146"/>
      <c r="C8" s="147"/>
      <c r="D8" s="148"/>
      <c r="E8" s="94"/>
      <c r="F8" s="149"/>
      <c r="G8" s="150"/>
    </row>
    <row r="9" spans="1:7" ht="13.5" thickBot="1">
      <c r="A9" s="68"/>
      <c r="B9" s="146"/>
      <c r="C9" s="147"/>
      <c r="D9" s="148"/>
      <c r="E9" s="94"/>
      <c r="F9" s="149"/>
      <c r="G9" s="150"/>
    </row>
    <row r="10" spans="1:7" ht="13.5" thickBot="1">
      <c r="A10" s="137"/>
      <c r="B10" s="138"/>
      <c r="C10" s="139"/>
      <c r="D10" s="140"/>
      <c r="E10" s="141"/>
      <c r="F10" s="141"/>
      <c r="G10" s="151"/>
    </row>
    <row r="11" spans="1:7" ht="12.75">
      <c r="A11" s="68"/>
      <c r="B11" s="144"/>
      <c r="C11" s="144"/>
      <c r="D11" s="87"/>
      <c r="E11" s="149"/>
      <c r="F11" s="71"/>
      <c r="G11" s="145"/>
    </row>
    <row r="12" spans="1:7" ht="53.25" customHeight="1">
      <c r="A12" s="68"/>
      <c r="B12" s="146"/>
      <c r="C12" s="152"/>
      <c r="D12" s="153"/>
      <c r="E12" s="82"/>
      <c r="F12" s="154"/>
      <c r="G12" s="145"/>
    </row>
    <row r="13" spans="1:7" ht="12.75">
      <c r="A13" s="68"/>
      <c r="B13" s="155"/>
      <c r="C13" s="155"/>
      <c r="D13" s="153"/>
      <c r="E13" s="97"/>
      <c r="F13" s="71"/>
      <c r="G13" s="150"/>
    </row>
    <row r="14" spans="1:7" ht="12.75">
      <c r="A14" s="68"/>
      <c r="B14" s="52"/>
      <c r="C14" s="146"/>
      <c r="D14" s="156"/>
      <c r="E14" s="76"/>
      <c r="F14" s="157"/>
      <c r="G14" s="150"/>
    </row>
    <row r="15" spans="1:7" ht="12.75">
      <c r="A15" s="68"/>
      <c r="B15" s="155"/>
      <c r="C15" s="144"/>
      <c r="D15" s="87"/>
      <c r="E15" s="71"/>
      <c r="F15" s="71"/>
      <c r="G15" s="145"/>
    </row>
    <row r="16" spans="1:7" ht="53.25" customHeight="1" thickBot="1">
      <c r="A16" s="158"/>
      <c r="B16" s="152"/>
      <c r="C16" s="144"/>
      <c r="D16" s="87"/>
      <c r="E16" s="71"/>
      <c r="F16" s="71"/>
      <c r="G16" s="145"/>
    </row>
    <row r="17" spans="1:7" ht="12.75">
      <c r="A17" s="159"/>
      <c r="B17" s="160"/>
      <c r="C17" s="161"/>
      <c r="D17" s="162"/>
      <c r="E17" s="163"/>
      <c r="F17" s="164"/>
      <c r="G17" s="165"/>
    </row>
    <row r="18" spans="1:7" ht="12.75">
      <c r="A18" s="68"/>
      <c r="B18" s="166"/>
      <c r="C18" s="167"/>
      <c r="D18" s="168"/>
      <c r="E18" s="105"/>
      <c r="F18" s="157"/>
      <c r="G18" s="169"/>
    </row>
    <row r="19" spans="1:7" ht="13.5" thickBot="1">
      <c r="A19" s="123"/>
      <c r="B19" s="170"/>
      <c r="C19" s="171"/>
      <c r="D19" s="172"/>
      <c r="E19" s="173"/>
      <c r="F19" s="174"/>
      <c r="G19" s="175"/>
    </row>
    <row r="20" spans="1:7" ht="12.75">
      <c r="A20" s="176"/>
      <c r="B20" s="155"/>
      <c r="C20" s="177"/>
      <c r="D20" s="178"/>
      <c r="E20" s="154"/>
      <c r="F20" s="179"/>
      <c r="G20" s="145"/>
    </row>
    <row r="21" spans="1:7" ht="51.75" customHeight="1" thickBot="1">
      <c r="A21" s="180"/>
      <c r="B21" s="181"/>
      <c r="C21" s="144"/>
      <c r="D21" s="87"/>
      <c r="E21" s="71"/>
      <c r="F21" s="71"/>
      <c r="G21" s="145"/>
    </row>
    <row r="22" spans="1:7" ht="13.5" thickBot="1">
      <c r="A22" s="137"/>
      <c r="B22" s="138"/>
      <c r="C22" s="139"/>
      <c r="D22" s="140"/>
      <c r="E22" s="141"/>
      <c r="F22" s="141"/>
      <c r="G22" s="151"/>
    </row>
    <row r="23" spans="1:7" ht="12.75">
      <c r="A23" s="78"/>
      <c r="B23" s="155"/>
      <c r="C23" s="182"/>
      <c r="D23" s="87"/>
      <c r="E23" s="71"/>
      <c r="F23" s="71"/>
      <c r="G23" s="145"/>
    </row>
    <row r="24" spans="1:7" ht="12.75">
      <c r="A24" s="68"/>
      <c r="B24" s="146"/>
      <c r="C24" s="144"/>
      <c r="D24" s="87"/>
      <c r="E24" s="71"/>
      <c r="F24" s="71"/>
      <c r="G24" s="145"/>
    </row>
    <row r="25" spans="1:7" ht="12.75">
      <c r="A25" s="68"/>
      <c r="B25" s="146"/>
      <c r="C25" s="144"/>
      <c r="D25" s="87"/>
      <c r="E25" s="71"/>
      <c r="F25" s="71"/>
      <c r="G25" s="145"/>
    </row>
    <row r="26" spans="1:7" ht="12.75">
      <c r="A26" s="68"/>
      <c r="B26" s="155"/>
      <c r="C26" s="144"/>
      <c r="D26" s="87"/>
      <c r="E26" s="71"/>
      <c r="F26" s="71"/>
      <c r="G26" s="145"/>
    </row>
    <row r="27" spans="1:7" ht="12.75">
      <c r="A27" s="68"/>
      <c r="B27" s="146"/>
      <c r="C27" s="144"/>
      <c r="D27" s="87"/>
      <c r="E27" s="71"/>
      <c r="F27" s="71"/>
      <c r="G27" s="145"/>
    </row>
    <row r="28" spans="1:7" ht="12.75">
      <c r="A28" s="68"/>
      <c r="B28" s="166"/>
      <c r="C28" s="144"/>
      <c r="D28" s="87"/>
      <c r="E28" s="71"/>
      <c r="F28" s="71"/>
      <c r="G28" s="150"/>
    </row>
    <row r="29" spans="1:7" ht="12.75">
      <c r="A29" s="68"/>
      <c r="B29" s="166"/>
      <c r="C29" s="144"/>
      <c r="D29" s="87"/>
      <c r="E29" s="71"/>
      <c r="F29" s="71"/>
      <c r="G29" s="145"/>
    </row>
    <row r="30" spans="1:7" ht="12.75">
      <c r="A30" s="183"/>
      <c r="B30" s="144"/>
      <c r="C30" s="146"/>
      <c r="D30" s="156"/>
      <c r="E30" s="76"/>
      <c r="F30" s="157"/>
      <c r="G30" s="145"/>
    </row>
    <row r="31" spans="1:7" ht="12.75">
      <c r="A31" s="68"/>
      <c r="B31" s="155"/>
      <c r="C31" s="144"/>
      <c r="D31" s="87"/>
      <c r="E31" s="71"/>
      <c r="F31" s="71"/>
      <c r="G31" s="145"/>
    </row>
    <row r="32" spans="1:7" ht="12.75">
      <c r="A32" s="68"/>
      <c r="B32" s="146"/>
      <c r="C32" s="144"/>
      <c r="D32" s="87"/>
      <c r="E32" s="71"/>
      <c r="F32" s="71"/>
      <c r="G32" s="145"/>
    </row>
    <row r="33" spans="1:7" ht="12.75">
      <c r="A33" s="68"/>
      <c r="B33" s="146"/>
      <c r="C33" s="144"/>
      <c r="D33" s="87"/>
      <c r="E33" s="71"/>
      <c r="F33" s="71"/>
      <c r="G33" s="145"/>
    </row>
    <row r="34" spans="1:7" ht="12.75">
      <c r="A34" s="68"/>
      <c r="B34" s="146"/>
      <c r="C34" s="144"/>
      <c r="D34" s="87"/>
      <c r="E34" s="71"/>
      <c r="F34" s="71"/>
      <c r="G34" s="145"/>
    </row>
    <row r="35" spans="1:7" ht="12.75">
      <c r="A35" s="68"/>
      <c r="B35" s="146"/>
      <c r="C35" s="144"/>
      <c r="D35" s="87"/>
      <c r="E35" s="71"/>
      <c r="F35" s="71"/>
      <c r="G35" s="145"/>
    </row>
    <row r="36" spans="1:7" ht="12.75">
      <c r="A36" s="68"/>
      <c r="B36" s="146"/>
      <c r="C36" s="155"/>
      <c r="D36" s="153"/>
      <c r="E36" s="184"/>
      <c r="F36" s="71"/>
      <c r="G36" s="145"/>
    </row>
    <row r="37" spans="1:7" ht="12.75">
      <c r="A37" s="68"/>
      <c r="B37" s="146"/>
      <c r="C37" s="155"/>
      <c r="D37" s="153"/>
      <c r="E37" s="184"/>
      <c r="F37" s="71"/>
      <c r="G37" s="145"/>
    </row>
    <row r="38" spans="1:7" ht="12.75">
      <c r="A38" s="68"/>
      <c r="B38" s="146"/>
      <c r="C38" s="144"/>
      <c r="D38" s="87"/>
      <c r="E38" s="71"/>
      <c r="F38" s="71"/>
      <c r="G38" s="145"/>
    </row>
    <row r="39" spans="1:7" ht="12.75">
      <c r="A39" s="68"/>
      <c r="B39" s="146"/>
      <c r="C39" s="144"/>
      <c r="D39" s="87"/>
      <c r="E39" s="71"/>
      <c r="F39" s="71"/>
      <c r="G39" s="145"/>
    </row>
    <row r="40" spans="1:7" ht="12.75">
      <c r="A40" s="68"/>
      <c r="B40" s="152"/>
      <c r="C40" s="144"/>
      <c r="D40" s="87"/>
      <c r="E40" s="71"/>
      <c r="F40" s="71"/>
      <c r="G40" s="145"/>
    </row>
    <row r="41" spans="1:7" ht="25.5" customHeight="1">
      <c r="A41" s="68"/>
      <c r="B41" s="146"/>
      <c r="C41" s="144"/>
      <c r="D41" s="156"/>
      <c r="E41" s="71"/>
      <c r="F41" s="71"/>
      <c r="G41" s="145"/>
    </row>
    <row r="42" spans="1:7" ht="12.75">
      <c r="A42" s="68"/>
      <c r="B42" s="144"/>
      <c r="C42" s="144"/>
      <c r="D42" s="87"/>
      <c r="E42" s="71"/>
      <c r="F42" s="71"/>
      <c r="G42" s="145"/>
    </row>
    <row r="43" spans="1:7" ht="12.75">
      <c r="A43" s="68"/>
      <c r="B43" s="146"/>
      <c r="C43" s="155"/>
      <c r="D43" s="153"/>
      <c r="E43" s="184"/>
      <c r="F43" s="71"/>
      <c r="G43" s="145"/>
    </row>
    <row r="44" spans="1:7" ht="12.75">
      <c r="A44" s="68"/>
      <c r="B44" s="155"/>
      <c r="C44" s="155"/>
      <c r="D44" s="153"/>
      <c r="E44" s="184"/>
      <c r="F44" s="71"/>
      <c r="G44" s="145"/>
    </row>
    <row r="45" spans="1:7" ht="12.75">
      <c r="A45" s="68"/>
      <c r="B45" s="146"/>
      <c r="C45" s="155"/>
      <c r="D45" s="153"/>
      <c r="E45" s="184"/>
      <c r="F45" s="71"/>
      <c r="G45" s="145"/>
    </row>
    <row r="46" spans="1:7" ht="12.75">
      <c r="A46" s="68"/>
      <c r="B46" s="155"/>
      <c r="C46" s="155"/>
      <c r="D46" s="153"/>
      <c r="E46" s="184"/>
      <c r="F46" s="71"/>
      <c r="G46" s="145"/>
    </row>
    <row r="47" spans="1:7" ht="12.75">
      <c r="A47" s="68"/>
      <c r="B47" s="146"/>
      <c r="C47" s="144"/>
      <c r="D47" s="87"/>
      <c r="E47" s="71"/>
      <c r="F47" s="71"/>
      <c r="G47" s="145"/>
    </row>
    <row r="48" spans="1:7" ht="13.5" thickBot="1">
      <c r="A48" s="68"/>
      <c r="B48" s="146"/>
      <c r="C48" s="144"/>
      <c r="D48" s="87"/>
      <c r="E48" s="71"/>
      <c r="F48" s="71"/>
      <c r="G48" s="145"/>
    </row>
    <row r="49" spans="1:7" ht="13.5" thickBot="1">
      <c r="A49" s="137"/>
      <c r="B49" s="138"/>
      <c r="C49" s="139"/>
      <c r="D49" s="140"/>
      <c r="E49" s="141"/>
      <c r="F49" s="141"/>
      <c r="G49" s="151"/>
    </row>
    <row r="50" spans="1:7" ht="12.75">
      <c r="A50" s="68"/>
      <c r="B50" s="155"/>
      <c r="C50" s="144"/>
      <c r="D50" s="87"/>
      <c r="E50" s="71"/>
      <c r="F50" s="71"/>
      <c r="G50" s="145"/>
    </row>
    <row r="51" spans="1:7" ht="12.75">
      <c r="A51" s="68"/>
      <c r="B51" s="146"/>
      <c r="C51" s="144"/>
      <c r="D51" s="87"/>
      <c r="E51" s="71"/>
      <c r="F51" s="71"/>
      <c r="G51" s="145"/>
    </row>
    <row r="52" spans="1:7" ht="12.75">
      <c r="A52" s="68"/>
      <c r="B52" s="155"/>
      <c r="C52" s="144"/>
      <c r="D52" s="87"/>
      <c r="E52" s="71"/>
      <c r="F52" s="71"/>
      <c r="G52" s="145"/>
    </row>
    <row r="53" spans="1:7" ht="12.75">
      <c r="A53" s="68"/>
      <c r="B53" s="52"/>
      <c r="C53" s="144"/>
      <c r="D53" s="87"/>
      <c r="E53" s="71"/>
      <c r="F53" s="71"/>
      <c r="G53" s="145"/>
    </row>
    <row r="54" spans="1:7" ht="12.75">
      <c r="A54" s="68"/>
      <c r="B54" s="155"/>
      <c r="C54" s="144"/>
      <c r="D54" s="87"/>
      <c r="E54" s="71"/>
      <c r="F54" s="71"/>
      <c r="G54" s="145"/>
    </row>
    <row r="55" spans="1:7" ht="12.75">
      <c r="A55" s="68"/>
      <c r="B55" s="146"/>
      <c r="C55" s="144"/>
      <c r="D55" s="87"/>
      <c r="E55" s="71"/>
      <c r="F55" s="71"/>
      <c r="G55" s="145"/>
    </row>
    <row r="56" spans="1:7" ht="12.75">
      <c r="A56" s="68"/>
      <c r="B56" s="155"/>
      <c r="C56" s="144"/>
      <c r="D56" s="87"/>
      <c r="E56" s="71"/>
      <c r="F56" s="71"/>
      <c r="G56" s="145"/>
    </row>
    <row r="57" spans="1:7" ht="12.75">
      <c r="A57" s="68"/>
      <c r="B57" s="146"/>
      <c r="C57" s="144"/>
      <c r="D57" s="87"/>
      <c r="E57" s="71"/>
      <c r="F57" s="71"/>
      <c r="G57" s="150"/>
    </row>
    <row r="58" spans="1:7" ht="12.75">
      <c r="A58" s="68"/>
      <c r="B58" s="146"/>
      <c r="C58" s="144"/>
      <c r="D58" s="87"/>
      <c r="E58" s="71"/>
      <c r="F58" s="71"/>
      <c r="G58" s="150"/>
    </row>
    <row r="59" spans="1:7" ht="13.5" thickBot="1">
      <c r="A59" s="68"/>
      <c r="B59" s="146"/>
      <c r="C59" s="144"/>
      <c r="D59" s="87"/>
      <c r="E59" s="71"/>
      <c r="F59" s="71"/>
      <c r="G59" s="145"/>
    </row>
    <row r="60" spans="1:7" ht="13.5" thickBot="1">
      <c r="A60" s="137"/>
      <c r="B60" s="138"/>
      <c r="C60" s="139"/>
      <c r="D60" s="140"/>
      <c r="E60" s="141"/>
      <c r="F60" s="141"/>
      <c r="G60" s="185"/>
    </row>
    <row r="61" spans="1:7" ht="12.75">
      <c r="A61" s="68"/>
      <c r="B61" s="155"/>
      <c r="C61" s="144"/>
      <c r="D61" s="87"/>
      <c r="E61" s="71"/>
      <c r="F61" s="71"/>
      <c r="G61" s="150"/>
    </row>
    <row r="62" spans="1:7" ht="39" customHeight="1">
      <c r="A62" s="68"/>
      <c r="B62" s="146"/>
      <c r="C62" s="144"/>
      <c r="D62" s="87"/>
      <c r="E62" s="71"/>
      <c r="F62" s="71"/>
      <c r="G62" s="150"/>
    </row>
    <row r="63" spans="1:7" ht="13.5" thickBot="1">
      <c r="A63" s="68"/>
      <c r="B63" s="146"/>
      <c r="C63" s="144"/>
      <c r="D63" s="87"/>
      <c r="E63" s="71"/>
      <c r="F63" s="71"/>
      <c r="G63" s="150"/>
    </row>
    <row r="64" spans="1:7" ht="13.5" thickBot="1">
      <c r="A64" s="137"/>
      <c r="B64" s="138"/>
      <c r="C64" s="139"/>
      <c r="D64" s="140"/>
      <c r="E64" s="141"/>
      <c r="F64" s="141"/>
      <c r="G64" s="151"/>
    </row>
    <row r="65" spans="1:7" ht="12.75">
      <c r="A65" s="68"/>
      <c r="B65" s="144"/>
      <c r="C65" s="144"/>
      <c r="D65" s="87"/>
      <c r="E65" s="71"/>
      <c r="F65" s="71"/>
      <c r="G65" s="145"/>
    </row>
    <row r="66" spans="1:7" ht="13.5" thickBot="1">
      <c r="A66" s="176"/>
      <c r="B66" s="181"/>
      <c r="C66" s="147"/>
      <c r="D66" s="148"/>
      <c r="E66" s="94"/>
      <c r="F66" s="149"/>
      <c r="G66" s="145"/>
    </row>
    <row r="67" spans="1:7" ht="13.5" thickBot="1">
      <c r="A67" s="186"/>
      <c r="B67" s="138"/>
      <c r="C67" s="139"/>
      <c r="D67" s="140"/>
      <c r="E67" s="141"/>
      <c r="F67" s="141"/>
      <c r="G67" s="151"/>
    </row>
    <row r="68" spans="1:7" ht="12.75">
      <c r="A68" s="187"/>
      <c r="B68" s="144"/>
      <c r="C68" s="155"/>
      <c r="D68" s="188"/>
      <c r="E68" s="184"/>
      <c r="F68" s="71"/>
      <c r="G68" s="145"/>
    </row>
    <row r="69" spans="1:7" ht="51.75" customHeight="1">
      <c r="A69" s="78"/>
      <c r="B69" s="152"/>
      <c r="C69" s="147"/>
      <c r="D69" s="87"/>
      <c r="E69" s="71"/>
      <c r="F69" s="71"/>
      <c r="G69" s="145"/>
    </row>
    <row r="70" spans="1:7" ht="12.75">
      <c r="A70" s="68"/>
      <c r="B70" s="166"/>
      <c r="C70" s="147"/>
      <c r="D70" s="148"/>
      <c r="E70" s="81"/>
      <c r="F70" s="189"/>
      <c r="G70" s="169"/>
    </row>
    <row r="71" spans="1:7" ht="12.75">
      <c r="A71" s="68"/>
      <c r="B71" s="152"/>
      <c r="C71" s="152"/>
      <c r="D71" s="190"/>
      <c r="E71" s="76"/>
      <c r="F71" s="157"/>
      <c r="G71" s="169"/>
    </row>
    <row r="72" spans="1:7" ht="52.5" customHeight="1">
      <c r="A72" s="68"/>
      <c r="B72" s="146"/>
      <c r="C72" s="144"/>
      <c r="D72" s="87"/>
      <c r="E72" s="71"/>
      <c r="F72" s="71"/>
      <c r="G72" s="145"/>
    </row>
    <row r="73" spans="1:7" ht="12.75">
      <c r="A73" s="68"/>
      <c r="B73" s="144"/>
      <c r="C73" s="144"/>
      <c r="D73" s="87"/>
      <c r="E73" s="71"/>
      <c r="F73" s="71"/>
      <c r="G73" s="145"/>
    </row>
    <row r="74" spans="1:7" ht="12.75">
      <c r="A74" s="68"/>
      <c r="B74" s="144"/>
      <c r="C74" s="144"/>
      <c r="D74" s="87"/>
      <c r="E74" s="71"/>
      <c r="F74" s="71"/>
      <c r="G74" s="145"/>
    </row>
    <row r="75" spans="1:7" ht="12.75">
      <c r="A75" s="68"/>
      <c r="B75" s="144"/>
      <c r="C75" s="144"/>
      <c r="D75" s="87"/>
      <c r="E75" s="71"/>
      <c r="F75" s="71"/>
      <c r="G75" s="145"/>
    </row>
    <row r="76" spans="1:7" ht="50.25" customHeight="1">
      <c r="A76" s="68"/>
      <c r="B76" s="144"/>
      <c r="C76" s="144"/>
      <c r="D76" s="87"/>
      <c r="E76" s="71"/>
      <c r="F76" s="71"/>
      <c r="G76" s="145"/>
    </row>
    <row r="77" spans="1:7" ht="12.75">
      <c r="A77" s="68"/>
      <c r="B77" s="144"/>
      <c r="C77" s="144"/>
      <c r="D77" s="87"/>
      <c r="E77" s="71"/>
      <c r="F77" s="71"/>
      <c r="G77" s="145"/>
    </row>
    <row r="78" spans="1:7" ht="53.25" customHeight="1">
      <c r="A78" s="68"/>
      <c r="B78" s="146"/>
      <c r="C78" s="146"/>
      <c r="D78" s="87"/>
      <c r="E78" s="76"/>
      <c r="F78" s="157"/>
      <c r="G78" s="145"/>
    </row>
    <row r="79" spans="1:7" ht="12.75">
      <c r="A79" s="68"/>
      <c r="B79" s="144"/>
      <c r="C79" s="144"/>
      <c r="D79" s="87"/>
      <c r="E79" s="71"/>
      <c r="F79" s="71"/>
      <c r="G79" s="145"/>
    </row>
    <row r="80" spans="1:7" ht="13.5" thickBot="1">
      <c r="A80" s="68"/>
      <c r="B80" s="146"/>
      <c r="C80" s="144"/>
      <c r="D80" s="87"/>
      <c r="E80" s="71"/>
      <c r="F80" s="71"/>
      <c r="G80" s="145"/>
    </row>
    <row r="81" spans="1:7" ht="13.5" thickBot="1">
      <c r="A81" s="137"/>
      <c r="B81" s="138"/>
      <c r="C81" s="139"/>
      <c r="D81" s="140"/>
      <c r="E81" s="141"/>
      <c r="F81" s="141"/>
      <c r="G81" s="151"/>
    </row>
    <row r="82" spans="1:7" ht="12.75">
      <c r="A82" s="68"/>
      <c r="B82" s="144"/>
      <c r="C82" s="144"/>
      <c r="D82" s="87"/>
      <c r="E82" s="71"/>
      <c r="F82" s="71"/>
      <c r="G82" s="150"/>
    </row>
    <row r="83" spans="1:7" ht="12.75">
      <c r="A83" s="68"/>
      <c r="B83" s="146"/>
      <c r="C83" s="146"/>
      <c r="D83" s="156"/>
      <c r="E83" s="76"/>
      <c r="F83" s="157"/>
      <c r="G83" s="150"/>
    </row>
    <row r="84" spans="1:7" ht="12.75">
      <c r="A84" s="176"/>
      <c r="B84" s="155"/>
      <c r="C84" s="155"/>
      <c r="D84" s="153"/>
      <c r="E84" s="184"/>
      <c r="F84" s="71"/>
      <c r="G84" s="145"/>
    </row>
    <row r="85" spans="1:7" ht="13.5" thickBot="1">
      <c r="A85" s="183"/>
      <c r="B85" s="155"/>
      <c r="C85" s="146"/>
      <c r="D85" s="156"/>
      <c r="E85" s="76"/>
      <c r="F85" s="157"/>
      <c r="G85" s="145"/>
    </row>
    <row r="86" spans="1:7" ht="13.5" thickBot="1">
      <c r="A86" s="137"/>
      <c r="B86" s="138"/>
      <c r="C86" s="139"/>
      <c r="D86" s="140"/>
      <c r="E86" s="141"/>
      <c r="F86" s="141"/>
      <c r="G86" s="151"/>
    </row>
    <row r="87" spans="1:7" ht="12.75">
      <c r="A87" s="68"/>
      <c r="B87" s="144"/>
      <c r="C87" s="144"/>
      <c r="D87" s="87"/>
      <c r="E87" s="71"/>
      <c r="F87" s="71"/>
      <c r="G87" s="145"/>
    </row>
    <row r="88" spans="1:7" ht="12.75">
      <c r="A88" s="68"/>
      <c r="B88" s="146"/>
      <c r="C88" s="144"/>
      <c r="D88" s="87"/>
      <c r="E88" s="71"/>
      <c r="F88" s="71"/>
      <c r="G88" s="145"/>
    </row>
    <row r="89" spans="1:7" ht="12.75">
      <c r="A89" s="68"/>
      <c r="B89" s="144"/>
      <c r="C89" s="144"/>
      <c r="D89" s="87"/>
      <c r="E89" s="71"/>
      <c r="F89" s="71"/>
      <c r="G89" s="145"/>
    </row>
    <row r="90" spans="1:7" ht="54" customHeight="1">
      <c r="A90" s="68"/>
      <c r="B90" s="146"/>
      <c r="C90" s="144"/>
      <c r="D90" s="87"/>
      <c r="E90" s="71"/>
      <c r="F90" s="71"/>
      <c r="G90" s="150"/>
    </row>
    <row r="91" spans="1:7" ht="12.75">
      <c r="A91" s="68"/>
      <c r="B91" s="146"/>
      <c r="C91" s="144"/>
      <c r="D91" s="87"/>
      <c r="E91" s="71"/>
      <c r="F91" s="71"/>
      <c r="G91" s="145"/>
    </row>
    <row r="92" spans="1:7" ht="12.75">
      <c r="A92" s="68"/>
      <c r="B92" s="144"/>
      <c r="C92" s="144"/>
      <c r="D92" s="87"/>
      <c r="E92" s="71"/>
      <c r="F92" s="71"/>
      <c r="G92" s="145"/>
    </row>
    <row r="93" spans="1:7" ht="13.5" thickBot="1">
      <c r="A93" s="68"/>
      <c r="B93" s="146"/>
      <c r="C93" s="146"/>
      <c r="D93" s="156"/>
      <c r="E93" s="76"/>
      <c r="F93" s="157"/>
      <c r="G93" s="145"/>
    </row>
    <row r="94" spans="1:7" ht="13.5" thickBot="1">
      <c r="A94" s="137"/>
      <c r="B94" s="138"/>
      <c r="C94" s="139"/>
      <c r="D94" s="140"/>
      <c r="E94" s="141"/>
      <c r="F94" s="141"/>
      <c r="G94" s="151"/>
    </row>
    <row r="95" spans="1:7" ht="12.75">
      <c r="A95" s="68"/>
      <c r="B95" s="144"/>
      <c r="C95" s="144"/>
      <c r="D95" s="87"/>
      <c r="E95" s="71"/>
      <c r="F95" s="71"/>
      <c r="G95" s="145"/>
    </row>
    <row r="96" spans="1:7" ht="13.5" thickBot="1">
      <c r="A96" s="176"/>
      <c r="B96" s="152"/>
      <c r="C96" s="152"/>
      <c r="D96" s="190"/>
      <c r="E96" s="97"/>
      <c r="F96" s="179"/>
      <c r="G96" s="145"/>
    </row>
    <row r="97" spans="1:7" ht="21" thickBot="1">
      <c r="A97" s="191"/>
      <c r="B97" s="192"/>
      <c r="C97" s="193"/>
      <c r="D97" s="194"/>
      <c r="E97" s="195"/>
      <c r="F97" s="195"/>
      <c r="G97" s="143"/>
    </row>
  </sheetData>
  <printOptions/>
  <pageMargins left="0.5905511811023623" right="0.5905511811023623" top="0.72" bottom="0.62" header="0.5" footer="0.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20"/>
  <sheetViews>
    <sheetView workbookViewId="0" topLeftCell="B1">
      <selection activeCell="B1" sqref="B1:G120"/>
    </sheetView>
  </sheetViews>
  <sheetFormatPr defaultColWidth="9.00390625" defaultRowHeight="12.75"/>
  <cols>
    <col min="1" max="1" width="5.00390625" style="0" customWidth="1"/>
    <col min="2" max="2" width="5.75390625" style="0" customWidth="1"/>
    <col min="3" max="3" width="4.625" style="0" customWidth="1"/>
    <col min="4" max="4" width="37.75390625" style="0" customWidth="1"/>
    <col min="5" max="5" width="11.25390625" style="0" customWidth="1"/>
    <col min="6" max="6" width="11.375" style="0" customWidth="1"/>
    <col min="7" max="7" width="10.25390625" style="0" customWidth="1"/>
  </cols>
  <sheetData>
    <row r="1" spans="2:7" ht="18.75" thickBot="1">
      <c r="B1" s="52"/>
      <c r="C1" s="52"/>
      <c r="D1" s="196"/>
      <c r="E1" s="52"/>
      <c r="F1" s="52"/>
      <c r="G1" s="52"/>
    </row>
    <row r="2" spans="1:7" ht="13.5" thickBot="1">
      <c r="A2" s="55" t="s">
        <v>2</v>
      </c>
      <c r="B2" s="197"/>
      <c r="C2" s="197"/>
      <c r="D2" s="198"/>
      <c r="E2" s="198"/>
      <c r="F2" s="199"/>
      <c r="G2" s="200"/>
    </row>
    <row r="3" spans="1:7" ht="26.25" customHeight="1" thickBot="1">
      <c r="A3" s="201">
        <v>700</v>
      </c>
      <c r="B3" s="202"/>
      <c r="C3" s="202"/>
      <c r="D3" s="203"/>
      <c r="E3" s="72"/>
      <c r="F3" s="72"/>
      <c r="G3" s="204"/>
    </row>
    <row r="4" spans="1:7" ht="25.5" customHeight="1">
      <c r="A4" s="176"/>
      <c r="B4" s="166"/>
      <c r="C4" s="166"/>
      <c r="D4" s="205"/>
      <c r="E4" s="82"/>
      <c r="F4" s="82"/>
      <c r="G4" s="206"/>
    </row>
    <row r="5" spans="1:7" ht="33" customHeight="1">
      <c r="A5" s="176"/>
      <c r="B5" s="166"/>
      <c r="C5" s="166"/>
      <c r="D5" s="205"/>
      <c r="E5" s="82"/>
      <c r="F5" s="82"/>
      <c r="G5" s="206"/>
    </row>
    <row r="6" spans="1:7" ht="27" customHeight="1">
      <c r="A6" s="176"/>
      <c r="B6" s="166"/>
      <c r="C6" s="166"/>
      <c r="D6" s="205"/>
      <c r="E6" s="82"/>
      <c r="F6" s="82"/>
      <c r="G6" s="206"/>
    </row>
    <row r="7" spans="1:7" ht="51" customHeight="1">
      <c r="A7" s="176"/>
      <c r="B7" s="166"/>
      <c r="C7" s="166"/>
      <c r="D7" s="205"/>
      <c r="E7" s="82"/>
      <c r="F7" s="82"/>
      <c r="G7" s="207"/>
    </row>
    <row r="8" spans="1:7" ht="15.75" customHeight="1" thickBot="1">
      <c r="A8" s="176"/>
      <c r="B8" s="166"/>
      <c r="C8" s="166"/>
      <c r="D8" s="205"/>
      <c r="E8" s="82"/>
      <c r="F8" s="82"/>
      <c r="G8" s="207"/>
    </row>
    <row r="9" spans="1:7" ht="14.25" customHeight="1" thickBot="1">
      <c r="A9" s="201">
        <v>750</v>
      </c>
      <c r="B9" s="202"/>
      <c r="C9" s="202"/>
      <c r="D9" s="203"/>
      <c r="E9" s="72"/>
      <c r="F9" s="72"/>
      <c r="G9" s="204"/>
    </row>
    <row r="10" spans="1:7" ht="15" customHeight="1">
      <c r="A10" s="176"/>
      <c r="B10" s="166"/>
      <c r="C10" s="166"/>
      <c r="D10" s="205"/>
      <c r="E10" s="82"/>
      <c r="F10" s="82"/>
      <c r="G10" s="206"/>
    </row>
    <row r="11" spans="1:7" ht="27" customHeight="1">
      <c r="A11" s="176"/>
      <c r="B11" s="166"/>
      <c r="C11" s="166"/>
      <c r="D11" s="205"/>
      <c r="E11" s="82"/>
      <c r="F11" s="82"/>
      <c r="G11" s="206"/>
    </row>
    <row r="12" spans="1:7" ht="15" customHeight="1">
      <c r="A12" s="176"/>
      <c r="B12" s="166"/>
      <c r="C12" s="166"/>
      <c r="D12" s="205"/>
      <c r="E12" s="82"/>
      <c r="F12" s="82"/>
      <c r="G12" s="207"/>
    </row>
    <row r="13" spans="1:7" ht="14.25" customHeight="1">
      <c r="A13" s="176"/>
      <c r="B13" s="52"/>
      <c r="C13" s="166"/>
      <c r="D13" s="205"/>
      <c r="E13" s="82"/>
      <c r="F13" s="82"/>
      <c r="G13" s="207"/>
    </row>
    <row r="14" spans="1:7" ht="14.25" customHeight="1">
      <c r="A14" s="176"/>
      <c r="B14" s="166"/>
      <c r="C14" s="166"/>
      <c r="D14" s="205"/>
      <c r="E14" s="82"/>
      <c r="F14" s="82"/>
      <c r="G14" s="206"/>
    </row>
    <row r="15" spans="1:7" ht="62.25" customHeight="1" thickBot="1">
      <c r="A15" s="208"/>
      <c r="B15" s="166"/>
      <c r="C15" s="166"/>
      <c r="D15" s="205"/>
      <c r="E15" s="82"/>
      <c r="F15" s="82"/>
      <c r="G15" s="206"/>
    </row>
    <row r="16" spans="1:7" ht="12.75">
      <c r="A16" s="209">
        <v>751</v>
      </c>
      <c r="B16" s="166"/>
      <c r="C16" s="166"/>
      <c r="D16" s="203"/>
      <c r="E16" s="82"/>
      <c r="F16" s="82"/>
      <c r="G16" s="206"/>
    </row>
    <row r="17" spans="1:7" ht="12.75">
      <c r="A17" s="176"/>
      <c r="B17" s="166"/>
      <c r="C17" s="166"/>
      <c r="D17" s="203"/>
      <c r="E17" s="82"/>
      <c r="F17" s="82"/>
      <c r="G17" s="206"/>
    </row>
    <row r="18" spans="1:7" ht="13.5" thickBot="1">
      <c r="A18" s="210"/>
      <c r="B18" s="166"/>
      <c r="C18" s="166"/>
      <c r="D18" s="203"/>
      <c r="E18" s="72"/>
      <c r="F18" s="72"/>
      <c r="G18" s="204"/>
    </row>
    <row r="19" spans="1:7" ht="0.75" customHeight="1">
      <c r="A19" s="176"/>
      <c r="B19" s="166"/>
      <c r="C19" s="202"/>
      <c r="D19" s="205"/>
      <c r="E19" s="82"/>
      <c r="F19" s="82"/>
      <c r="G19" s="206"/>
    </row>
    <row r="20" spans="1:7" ht="13.5" thickBot="1">
      <c r="A20" s="211"/>
      <c r="B20" s="202"/>
      <c r="C20" s="166"/>
      <c r="D20" s="205"/>
      <c r="E20" s="82"/>
      <c r="F20" s="82"/>
      <c r="G20" s="206"/>
    </row>
    <row r="21" spans="1:7" ht="13.5" thickBot="1">
      <c r="A21" s="201">
        <v>756</v>
      </c>
      <c r="B21" s="202"/>
      <c r="C21" s="202"/>
      <c r="D21" s="203"/>
      <c r="E21" s="72"/>
      <c r="F21" s="72"/>
      <c r="G21" s="204"/>
    </row>
    <row r="22" spans="1:7" ht="12.75">
      <c r="A22" s="212"/>
      <c r="B22" s="166"/>
      <c r="C22" s="202"/>
      <c r="D22" s="205"/>
      <c r="E22" s="82"/>
      <c r="F22" s="82"/>
      <c r="G22" s="206"/>
    </row>
    <row r="23" spans="1:7" ht="12.75">
      <c r="A23" s="176"/>
      <c r="B23" s="166"/>
      <c r="C23" s="166"/>
      <c r="D23" s="205"/>
      <c r="E23" s="82"/>
      <c r="F23" s="82"/>
      <c r="G23" s="206"/>
    </row>
    <row r="24" spans="1:7" ht="12.75">
      <c r="A24" s="176"/>
      <c r="B24" s="166"/>
      <c r="C24" s="166"/>
      <c r="D24" s="205"/>
      <c r="E24" s="82"/>
      <c r="F24" s="82"/>
      <c r="G24" s="206"/>
    </row>
    <row r="25" spans="1:7" ht="12.75">
      <c r="A25" s="176"/>
      <c r="B25" s="166"/>
      <c r="C25" s="166"/>
      <c r="D25" s="205"/>
      <c r="E25" s="82"/>
      <c r="F25" s="82"/>
      <c r="G25" s="206"/>
    </row>
    <row r="26" spans="1:7" ht="12.75">
      <c r="A26" s="176"/>
      <c r="B26" s="166"/>
      <c r="C26" s="166"/>
      <c r="D26" s="205"/>
      <c r="E26" s="82"/>
      <c r="F26" s="82"/>
      <c r="G26" s="206"/>
    </row>
    <row r="27" spans="1:7" ht="12.75">
      <c r="A27" s="176"/>
      <c r="B27" s="166"/>
      <c r="C27" s="166"/>
      <c r="D27" s="205"/>
      <c r="E27" s="82"/>
      <c r="F27" s="82"/>
      <c r="G27" s="207"/>
    </row>
    <row r="28" spans="1:7" ht="12.75">
      <c r="A28" s="176"/>
      <c r="B28" s="166"/>
      <c r="C28" s="166"/>
      <c r="D28" s="205"/>
      <c r="E28" s="82"/>
      <c r="F28" s="82"/>
      <c r="G28" s="206"/>
    </row>
    <row r="29" spans="1:7" ht="12.75">
      <c r="A29" s="213"/>
      <c r="B29" s="166"/>
      <c r="C29" s="166"/>
      <c r="D29" s="205"/>
      <c r="E29" s="82"/>
      <c r="F29" s="82"/>
      <c r="G29" s="206"/>
    </row>
    <row r="30" spans="1:7" ht="12.75">
      <c r="A30" s="176"/>
      <c r="B30" s="166"/>
      <c r="C30" s="166"/>
      <c r="D30" s="205"/>
      <c r="E30" s="82"/>
      <c r="F30" s="82"/>
      <c r="G30" s="206"/>
    </row>
    <row r="31" spans="1:7" ht="12.75">
      <c r="A31" s="176"/>
      <c r="B31" s="166"/>
      <c r="C31" s="166"/>
      <c r="D31" s="205"/>
      <c r="E31" s="82"/>
      <c r="F31" s="82"/>
      <c r="G31" s="206"/>
    </row>
    <row r="32" spans="1:7" ht="12.75">
      <c r="A32" s="176"/>
      <c r="B32" s="166"/>
      <c r="C32" s="166"/>
      <c r="D32" s="205"/>
      <c r="E32" s="82"/>
      <c r="F32" s="82"/>
      <c r="G32" s="206"/>
    </row>
    <row r="33" spans="1:7" ht="12.75">
      <c r="A33" s="176"/>
      <c r="B33" s="166"/>
      <c r="C33" s="166"/>
      <c r="D33" s="205"/>
      <c r="E33" s="82"/>
      <c r="F33" s="82"/>
      <c r="G33" s="206"/>
    </row>
    <row r="34" spans="1:7" ht="12.75">
      <c r="A34" s="176"/>
      <c r="B34" s="166"/>
      <c r="C34" s="166"/>
      <c r="D34" s="205"/>
      <c r="E34" s="82"/>
      <c r="F34" s="82"/>
      <c r="G34" s="206"/>
    </row>
    <row r="35" spans="1:7" ht="12.75">
      <c r="A35" s="176"/>
      <c r="B35" s="166"/>
      <c r="C35" s="166"/>
      <c r="D35" s="205"/>
      <c r="E35" s="82"/>
      <c r="F35" s="82"/>
      <c r="G35" s="206"/>
    </row>
    <row r="36" spans="1:7" ht="12.75">
      <c r="A36" s="176"/>
      <c r="B36" s="166"/>
      <c r="C36" s="166"/>
      <c r="D36" s="205"/>
      <c r="E36" s="82"/>
      <c r="F36" s="82"/>
      <c r="G36" s="206"/>
    </row>
    <row r="37" spans="1:7" ht="12.75">
      <c r="A37" s="176"/>
      <c r="B37" s="166"/>
      <c r="C37" s="166"/>
      <c r="D37" s="205"/>
      <c r="E37" s="82"/>
      <c r="F37" s="82"/>
      <c r="G37" s="206"/>
    </row>
    <row r="38" spans="1:7" ht="12.75">
      <c r="A38" s="176"/>
      <c r="B38" s="166"/>
      <c r="C38" s="166"/>
      <c r="D38" s="205"/>
      <c r="E38" s="82"/>
      <c r="F38" s="82"/>
      <c r="G38" s="206"/>
    </row>
    <row r="39" spans="1:7" ht="12.75">
      <c r="A39" s="176"/>
      <c r="B39" s="166"/>
      <c r="C39" s="166"/>
      <c r="D39" s="205"/>
      <c r="E39" s="82"/>
      <c r="F39" s="82"/>
      <c r="G39" s="206"/>
    </row>
    <row r="40" spans="1:7" ht="12.75">
      <c r="A40" s="176"/>
      <c r="B40" s="166"/>
      <c r="C40" s="166"/>
      <c r="D40" s="205"/>
      <c r="E40" s="82"/>
      <c r="F40" s="82"/>
      <c r="G40" s="206"/>
    </row>
    <row r="41" spans="1:7" ht="12.75">
      <c r="A41" s="176"/>
      <c r="B41" s="166"/>
      <c r="C41" s="166"/>
      <c r="D41" s="205"/>
      <c r="E41" s="82"/>
      <c r="F41" s="82"/>
      <c r="G41" s="206"/>
    </row>
    <row r="42" spans="1:7" ht="12.75">
      <c r="A42" s="176"/>
      <c r="B42" s="166"/>
      <c r="C42" s="166"/>
      <c r="D42" s="205"/>
      <c r="E42" s="82"/>
      <c r="F42" s="82"/>
      <c r="G42" s="206"/>
    </row>
    <row r="43" spans="1:7" ht="12.75">
      <c r="A43" s="176"/>
      <c r="B43" s="166"/>
      <c r="C43" s="166"/>
      <c r="D43" s="205"/>
      <c r="E43" s="82"/>
      <c r="F43" s="82"/>
      <c r="G43" s="206"/>
    </row>
    <row r="44" spans="1:7" ht="12.75">
      <c r="A44" s="176"/>
      <c r="B44" s="166"/>
      <c r="C44" s="166"/>
      <c r="D44" s="205"/>
      <c r="E44" s="82"/>
      <c r="F44" s="82"/>
      <c r="G44" s="206"/>
    </row>
    <row r="45" spans="1:7" ht="12.75">
      <c r="A45" s="176"/>
      <c r="B45" s="166"/>
      <c r="C45" s="166"/>
      <c r="D45" s="205"/>
      <c r="E45" s="82"/>
      <c r="F45" s="82"/>
      <c r="G45" s="206"/>
    </row>
    <row r="46" spans="1:7" ht="12.75">
      <c r="A46" s="176"/>
      <c r="B46" s="166"/>
      <c r="C46" s="166"/>
      <c r="D46" s="205"/>
      <c r="E46" s="82"/>
      <c r="F46" s="82"/>
      <c r="G46" s="206"/>
    </row>
    <row r="47" spans="1:7" ht="13.5" thickBot="1">
      <c r="A47" s="176"/>
      <c r="B47" s="166"/>
      <c r="C47" s="166"/>
      <c r="D47" s="205"/>
      <c r="E47" s="82"/>
      <c r="F47" s="82"/>
      <c r="G47" s="206"/>
    </row>
    <row r="48" spans="1:7" ht="13.5" thickBot="1">
      <c r="A48" s="201">
        <v>758</v>
      </c>
      <c r="B48" s="202"/>
      <c r="C48" s="202"/>
      <c r="D48" s="203"/>
      <c r="E48" s="72"/>
      <c r="F48" s="72"/>
      <c r="G48" s="204"/>
    </row>
    <row r="49" spans="1:7" ht="12.75">
      <c r="A49" s="176"/>
      <c r="B49" s="166"/>
      <c r="C49" s="166"/>
      <c r="D49" s="205"/>
      <c r="E49" s="82"/>
      <c r="F49" s="82"/>
      <c r="G49" s="206"/>
    </row>
    <row r="50" spans="1:7" ht="12.75">
      <c r="A50" s="176"/>
      <c r="B50" s="166"/>
      <c r="C50" s="166"/>
      <c r="D50" s="205"/>
      <c r="E50" s="82"/>
      <c r="F50" s="82"/>
      <c r="G50" s="206"/>
    </row>
    <row r="51" spans="1:7" ht="12.75">
      <c r="A51" s="176"/>
      <c r="B51" s="166"/>
      <c r="C51" s="166"/>
      <c r="D51" s="205"/>
      <c r="E51" s="82"/>
      <c r="F51" s="82"/>
      <c r="G51" s="206"/>
    </row>
    <row r="52" spans="1:7" ht="12.75">
      <c r="A52" s="176"/>
      <c r="B52" s="52"/>
      <c r="C52" s="166"/>
      <c r="D52" s="205"/>
      <c r="E52" s="82"/>
      <c r="F52" s="82"/>
      <c r="G52" s="206"/>
    </row>
    <row r="53" spans="1:7" ht="12.75">
      <c r="A53" s="176"/>
      <c r="B53" s="166"/>
      <c r="C53" s="166"/>
      <c r="D53" s="205"/>
      <c r="E53" s="82"/>
      <c r="F53" s="82"/>
      <c r="G53" s="206"/>
    </row>
    <row r="54" spans="1:7" ht="12.75">
      <c r="A54" s="176"/>
      <c r="B54" s="166"/>
      <c r="C54" s="166"/>
      <c r="D54" s="205"/>
      <c r="E54" s="82"/>
      <c r="F54" s="82"/>
      <c r="G54" s="206"/>
    </row>
    <row r="55" spans="1:7" ht="12.75">
      <c r="A55" s="176"/>
      <c r="B55" s="166"/>
      <c r="C55" s="166"/>
      <c r="D55" s="205"/>
      <c r="E55" s="82"/>
      <c r="F55" s="82"/>
      <c r="G55" s="206"/>
    </row>
    <row r="56" spans="1:7" ht="12.75">
      <c r="A56" s="176"/>
      <c r="B56" s="166"/>
      <c r="C56" s="166"/>
      <c r="D56" s="205"/>
      <c r="E56" s="82"/>
      <c r="F56" s="82"/>
      <c r="G56" s="207"/>
    </row>
    <row r="57" spans="1:7" ht="12.75">
      <c r="A57" s="176"/>
      <c r="B57" s="166"/>
      <c r="C57" s="166"/>
      <c r="D57" s="205"/>
      <c r="E57" s="82"/>
      <c r="F57" s="82"/>
      <c r="G57" s="207"/>
    </row>
    <row r="58" spans="1:7" ht="13.5" thickBot="1">
      <c r="A58" s="176"/>
      <c r="B58" s="166"/>
      <c r="C58" s="166"/>
      <c r="D58" s="205"/>
      <c r="E58" s="82"/>
      <c r="F58" s="82"/>
      <c r="G58" s="206"/>
    </row>
    <row r="59" spans="1:7" ht="13.5" thickBot="1">
      <c r="A59" s="201">
        <v>801</v>
      </c>
      <c r="B59" s="202"/>
      <c r="C59" s="202"/>
      <c r="D59" s="203"/>
      <c r="E59" s="72"/>
      <c r="F59" s="72"/>
      <c r="G59" s="214"/>
    </row>
    <row r="60" spans="1:7" ht="12.75">
      <c r="A60" s="176"/>
      <c r="B60" s="166"/>
      <c r="C60" s="166"/>
      <c r="D60" s="205"/>
      <c r="E60" s="82"/>
      <c r="F60" s="82"/>
      <c r="G60" s="207"/>
    </row>
    <row r="61" spans="1:7" ht="12.75">
      <c r="A61" s="176"/>
      <c r="B61" s="166"/>
      <c r="C61" s="166"/>
      <c r="D61" s="205"/>
      <c r="E61" s="82"/>
      <c r="F61" s="82"/>
      <c r="G61" s="207"/>
    </row>
    <row r="62" spans="1:7" ht="13.5" thickBot="1">
      <c r="A62" s="176"/>
      <c r="B62" s="166"/>
      <c r="C62" s="166"/>
      <c r="D62" s="205"/>
      <c r="E62" s="82"/>
      <c r="F62" s="82"/>
      <c r="G62" s="207"/>
    </row>
    <row r="63" spans="1:7" ht="13.5" thickBot="1">
      <c r="A63" s="201">
        <v>851</v>
      </c>
      <c r="B63" s="202"/>
      <c r="C63" s="202"/>
      <c r="D63" s="203"/>
      <c r="E63" s="72"/>
      <c r="F63" s="72"/>
      <c r="G63" s="204"/>
    </row>
    <row r="64" spans="1:7" ht="12.75">
      <c r="A64" s="176"/>
      <c r="B64" s="166"/>
      <c r="C64" s="166"/>
      <c r="D64" s="205"/>
      <c r="E64" s="82"/>
      <c r="F64" s="82"/>
      <c r="G64" s="206"/>
    </row>
    <row r="65" spans="1:7" ht="13.5" thickBot="1">
      <c r="A65" s="176"/>
      <c r="B65" s="202"/>
      <c r="C65" s="166"/>
      <c r="D65" s="205"/>
      <c r="E65" s="82"/>
      <c r="F65" s="82"/>
      <c r="G65" s="206"/>
    </row>
    <row r="66" spans="1:7" ht="13.5" thickBot="1">
      <c r="A66" s="186">
        <v>853</v>
      </c>
      <c r="B66" s="202"/>
      <c r="C66" s="202"/>
      <c r="D66" s="203"/>
      <c r="E66" s="72"/>
      <c r="F66" s="72"/>
      <c r="G66" s="204"/>
    </row>
    <row r="67" spans="1:7" ht="12.75">
      <c r="A67" s="215"/>
      <c r="B67" s="166"/>
      <c r="C67" s="166"/>
      <c r="D67" s="216"/>
      <c r="E67" s="82"/>
      <c r="F67" s="82"/>
      <c r="G67" s="206"/>
    </row>
    <row r="68" spans="1:7" ht="12.75">
      <c r="A68" s="212"/>
      <c r="B68" s="166"/>
      <c r="C68" s="166"/>
      <c r="D68" s="205"/>
      <c r="E68" s="82"/>
      <c r="F68" s="82"/>
      <c r="G68" s="206"/>
    </row>
    <row r="69" spans="1:7" ht="12.75">
      <c r="A69" s="176"/>
      <c r="B69" s="166"/>
      <c r="C69" s="166"/>
      <c r="D69" s="205"/>
      <c r="E69" s="85"/>
      <c r="F69" s="85"/>
      <c r="G69" s="206"/>
    </row>
    <row r="70" spans="1:7" ht="12.75">
      <c r="A70" s="176"/>
      <c r="B70" s="166"/>
      <c r="C70" s="166"/>
      <c r="D70" s="205"/>
      <c r="E70" s="82"/>
      <c r="F70" s="82"/>
      <c r="G70" s="206"/>
    </row>
    <row r="71" spans="1:7" ht="12.75">
      <c r="A71" s="176"/>
      <c r="B71" s="166"/>
      <c r="C71" s="166"/>
      <c r="D71" s="205"/>
      <c r="E71" s="82"/>
      <c r="F71" s="82"/>
      <c r="G71" s="206"/>
    </row>
    <row r="72" spans="1:7" ht="12.75">
      <c r="A72" s="176"/>
      <c r="B72" s="166"/>
      <c r="C72" s="166"/>
      <c r="D72" s="205"/>
      <c r="E72" s="82"/>
      <c r="F72" s="82"/>
      <c r="G72" s="206"/>
    </row>
    <row r="73" spans="1:7" ht="12.75">
      <c r="A73" s="176"/>
      <c r="B73" s="166"/>
      <c r="C73" s="166"/>
      <c r="D73" s="205"/>
      <c r="E73" s="82"/>
      <c r="F73" s="82"/>
      <c r="G73" s="206"/>
    </row>
    <row r="74" spans="1:7" ht="12.75">
      <c r="A74" s="176"/>
      <c r="B74" s="166"/>
      <c r="C74" s="166"/>
      <c r="D74" s="205"/>
      <c r="E74" s="82"/>
      <c r="F74" s="82"/>
      <c r="G74" s="206"/>
    </row>
    <row r="75" spans="1:7" ht="12.75">
      <c r="A75" s="176"/>
      <c r="B75" s="166"/>
      <c r="C75" s="166"/>
      <c r="D75" s="205"/>
      <c r="E75" s="82"/>
      <c r="F75" s="82"/>
      <c r="G75" s="206"/>
    </row>
    <row r="76" spans="1:7" ht="12.75">
      <c r="A76" s="176"/>
      <c r="B76" s="166"/>
      <c r="C76" s="166"/>
      <c r="D76" s="205"/>
      <c r="E76" s="82"/>
      <c r="F76" s="82"/>
      <c r="G76" s="206"/>
    </row>
    <row r="77" spans="1:7" ht="12.75">
      <c r="A77" s="176"/>
      <c r="B77" s="166"/>
      <c r="C77" s="166"/>
      <c r="D77" s="205"/>
      <c r="E77" s="82"/>
      <c r="F77" s="82"/>
      <c r="G77" s="206"/>
    </row>
    <row r="78" spans="1:7" ht="12.75">
      <c r="A78" s="176"/>
      <c r="B78" s="166"/>
      <c r="C78" s="166"/>
      <c r="D78" s="205"/>
      <c r="E78" s="82"/>
      <c r="F78" s="82"/>
      <c r="G78" s="206"/>
    </row>
    <row r="79" spans="1:7" ht="13.5" thickBot="1">
      <c r="A79" s="176"/>
      <c r="B79" s="166"/>
      <c r="C79" s="166"/>
      <c r="D79" s="205"/>
      <c r="E79" s="82"/>
      <c r="F79" s="82"/>
      <c r="G79" s="206"/>
    </row>
    <row r="80" spans="1:7" ht="13.5" thickBot="1">
      <c r="A80" s="201">
        <v>854</v>
      </c>
      <c r="B80" s="202"/>
      <c r="C80" s="202"/>
      <c r="D80" s="203"/>
      <c r="E80" s="72"/>
      <c r="F80" s="72"/>
      <c r="G80" s="204"/>
    </row>
    <row r="81" spans="1:7" ht="12.75">
      <c r="A81" s="176"/>
      <c r="B81" s="166"/>
      <c r="C81" s="166"/>
      <c r="D81" s="205"/>
      <c r="E81" s="82"/>
      <c r="F81" s="82"/>
      <c r="G81" s="207"/>
    </row>
    <row r="82" spans="1:7" ht="12.75">
      <c r="A82" s="176"/>
      <c r="B82" s="166"/>
      <c r="C82" s="166"/>
      <c r="D82" s="205"/>
      <c r="E82" s="82"/>
      <c r="F82" s="82"/>
      <c r="G82" s="207"/>
    </row>
    <row r="83" spans="1:7" ht="12.75">
      <c r="A83" s="176"/>
      <c r="B83" s="166"/>
      <c r="C83" s="166"/>
      <c r="D83" s="205"/>
      <c r="E83" s="82"/>
      <c r="F83" s="82"/>
      <c r="G83" s="206"/>
    </row>
    <row r="84" spans="1:7" ht="13.5" thickBot="1">
      <c r="A84" s="213"/>
      <c r="B84" s="166"/>
      <c r="C84" s="166"/>
      <c r="D84" s="205"/>
      <c r="E84" s="82"/>
      <c r="F84" s="82"/>
      <c r="G84" s="206"/>
    </row>
    <row r="85" spans="1:7" ht="13.5" thickBot="1">
      <c r="A85" s="201">
        <v>900</v>
      </c>
      <c r="B85" s="202"/>
      <c r="C85" s="202"/>
      <c r="D85" s="203"/>
      <c r="E85" s="72"/>
      <c r="F85" s="72"/>
      <c r="G85" s="204"/>
    </row>
    <row r="86" spans="1:7" ht="12.75">
      <c r="A86" s="176"/>
      <c r="B86" s="166"/>
      <c r="C86" s="166"/>
      <c r="D86" s="205"/>
      <c r="E86" s="82"/>
      <c r="F86" s="82"/>
      <c r="G86" s="206"/>
    </row>
    <row r="87" spans="1:7" ht="12.75">
      <c r="A87" s="176"/>
      <c r="B87" s="166"/>
      <c r="C87" s="166"/>
      <c r="D87" s="205"/>
      <c r="E87" s="82"/>
      <c r="F87" s="82"/>
      <c r="G87" s="206"/>
    </row>
    <row r="88" spans="1:7" ht="12.75">
      <c r="A88" s="176"/>
      <c r="B88" s="166"/>
      <c r="C88" s="166"/>
      <c r="D88" s="205"/>
      <c r="E88" s="82"/>
      <c r="F88" s="82"/>
      <c r="G88" s="206"/>
    </row>
    <row r="89" spans="1:7" ht="12.75">
      <c r="A89" s="176"/>
      <c r="B89" s="166"/>
      <c r="C89" s="166"/>
      <c r="D89" s="205"/>
      <c r="E89" s="82"/>
      <c r="F89" s="82"/>
      <c r="G89" s="207"/>
    </row>
    <row r="90" spans="1:7" ht="12.75">
      <c r="A90" s="176"/>
      <c r="B90" s="166"/>
      <c r="C90" s="166"/>
      <c r="D90" s="205"/>
      <c r="E90" s="82"/>
      <c r="F90" s="82"/>
      <c r="G90" s="206"/>
    </row>
    <row r="91" spans="1:7" ht="12.75">
      <c r="A91" s="176"/>
      <c r="B91" s="166"/>
      <c r="C91" s="166"/>
      <c r="D91" s="205"/>
      <c r="E91" s="82"/>
      <c r="F91" s="82"/>
      <c r="G91" s="206"/>
    </row>
    <row r="92" spans="1:7" ht="13.5" thickBot="1">
      <c r="A92" s="176"/>
      <c r="B92" s="166"/>
      <c r="C92" s="166"/>
      <c r="D92" s="205"/>
      <c r="E92" s="82"/>
      <c r="F92" s="82"/>
      <c r="G92" s="206"/>
    </row>
    <row r="93" spans="1:7" ht="13.5" thickBot="1">
      <c r="A93" s="201">
        <v>921</v>
      </c>
      <c r="B93" s="202"/>
      <c r="C93" s="202"/>
      <c r="D93" s="203"/>
      <c r="E93" s="72"/>
      <c r="F93" s="72"/>
      <c r="G93" s="204"/>
    </row>
    <row r="94" spans="1:7" ht="12.75">
      <c r="A94" s="176"/>
      <c r="B94" s="166"/>
      <c r="C94" s="166"/>
      <c r="D94" s="205"/>
      <c r="E94" s="82"/>
      <c r="F94" s="82"/>
      <c r="G94" s="206"/>
    </row>
    <row r="95" spans="1:7" ht="13.5" thickBot="1">
      <c r="A95" s="176"/>
      <c r="B95" s="166"/>
      <c r="C95" s="166"/>
      <c r="D95" s="205"/>
      <c r="E95" s="82"/>
      <c r="F95" s="82"/>
      <c r="G95" s="206"/>
    </row>
    <row r="96" spans="1:7" ht="21" thickBot="1">
      <c r="A96" s="217"/>
      <c r="B96" s="202"/>
      <c r="C96" s="202"/>
      <c r="D96" s="218"/>
      <c r="E96" s="72"/>
      <c r="F96" s="72"/>
      <c r="G96" s="204"/>
    </row>
    <row r="97" spans="2:7" ht="12.75">
      <c r="B97" s="52"/>
      <c r="C97" s="52"/>
      <c r="D97" s="52"/>
      <c r="E97" s="52"/>
      <c r="F97" s="52"/>
      <c r="G97" s="52"/>
    </row>
    <row r="98" spans="2:7" ht="12.75">
      <c r="B98" s="52"/>
      <c r="C98" s="52"/>
      <c r="D98" s="52"/>
      <c r="E98" s="52"/>
      <c r="F98" s="52"/>
      <c r="G98" s="52"/>
    </row>
    <row r="99" spans="2:7" ht="12.75">
      <c r="B99" s="52"/>
      <c r="C99" s="52"/>
      <c r="D99" s="52"/>
      <c r="E99" s="52"/>
      <c r="F99" s="52"/>
      <c r="G99" s="52"/>
    </row>
    <row r="100" spans="2:7" ht="12.75">
      <c r="B100" s="52"/>
      <c r="C100" s="52"/>
      <c r="D100" s="52"/>
      <c r="E100" s="52"/>
      <c r="F100" s="52"/>
      <c r="G100" s="52"/>
    </row>
    <row r="101" spans="2:7" ht="12.75">
      <c r="B101" s="52"/>
      <c r="C101" s="52"/>
      <c r="D101" s="52"/>
      <c r="E101" s="52"/>
      <c r="F101" s="52"/>
      <c r="G101" s="52"/>
    </row>
    <row r="102" spans="2:7" ht="12.75">
      <c r="B102" s="52"/>
      <c r="C102" s="52"/>
      <c r="D102" s="52"/>
      <c r="E102" s="52"/>
      <c r="F102" s="52"/>
      <c r="G102" s="52"/>
    </row>
    <row r="103" spans="2:7" ht="12.75">
      <c r="B103" s="52"/>
      <c r="C103" s="52"/>
      <c r="D103" s="52"/>
      <c r="E103" s="52"/>
      <c r="F103" s="52"/>
      <c r="G103" s="52"/>
    </row>
    <row r="104" spans="2:7" ht="12.75">
      <c r="B104" s="52"/>
      <c r="C104" s="52"/>
      <c r="D104" s="52"/>
      <c r="E104" s="52"/>
      <c r="F104" s="52"/>
      <c r="G104" s="52"/>
    </row>
    <row r="105" spans="2:7" ht="12.75">
      <c r="B105" s="52"/>
      <c r="C105" s="52"/>
      <c r="D105" s="52"/>
      <c r="E105" s="52"/>
      <c r="F105" s="52"/>
      <c r="G105" s="52"/>
    </row>
    <row r="106" spans="2:7" ht="12.75">
      <c r="B106" s="52"/>
      <c r="C106" s="52"/>
      <c r="D106" s="52"/>
      <c r="E106" s="52"/>
      <c r="F106" s="52"/>
      <c r="G106" s="52"/>
    </row>
    <row r="107" spans="2:7" ht="12.75">
      <c r="B107" s="52"/>
      <c r="C107" s="52"/>
      <c r="D107" s="52"/>
      <c r="E107" s="52"/>
      <c r="F107" s="52"/>
      <c r="G107" s="52"/>
    </row>
    <row r="108" spans="2:7" ht="12.75">
      <c r="B108" s="52"/>
      <c r="C108" s="52"/>
      <c r="D108" s="52"/>
      <c r="E108" s="52"/>
      <c r="F108" s="52"/>
      <c r="G108" s="52"/>
    </row>
    <row r="109" spans="2:7" ht="12.75">
      <c r="B109" s="52"/>
      <c r="C109" s="52"/>
      <c r="D109" s="52"/>
      <c r="E109" s="52"/>
      <c r="F109" s="52"/>
      <c r="G109" s="52"/>
    </row>
    <row r="110" spans="2:7" ht="12.75">
      <c r="B110" s="52"/>
      <c r="C110" s="52"/>
      <c r="D110" s="52"/>
      <c r="E110" s="52"/>
      <c r="F110" s="52"/>
      <c r="G110" s="52"/>
    </row>
    <row r="111" spans="2:7" ht="12.75">
      <c r="B111" s="52"/>
      <c r="C111" s="52"/>
      <c r="D111" s="52"/>
      <c r="E111" s="52"/>
      <c r="F111" s="52"/>
      <c r="G111" s="52"/>
    </row>
    <row r="112" spans="2:7" ht="12.75">
      <c r="B112" s="52"/>
      <c r="C112" s="52"/>
      <c r="D112" s="52"/>
      <c r="E112" s="52"/>
      <c r="F112" s="52"/>
      <c r="G112" s="52"/>
    </row>
    <row r="113" spans="2:7" ht="12.75">
      <c r="B113" s="52"/>
      <c r="C113" s="52"/>
      <c r="D113" s="52"/>
      <c r="E113" s="52"/>
      <c r="F113" s="52"/>
      <c r="G113" s="52"/>
    </row>
    <row r="114" spans="2:7" ht="12.75">
      <c r="B114" s="52"/>
      <c r="C114" s="52"/>
      <c r="D114" s="52"/>
      <c r="E114" s="52"/>
      <c r="F114" s="52"/>
      <c r="G114" s="52"/>
    </row>
    <row r="115" spans="2:7" ht="12.75">
      <c r="B115" s="52"/>
      <c r="C115" s="52"/>
      <c r="D115" s="52"/>
      <c r="E115" s="52"/>
      <c r="F115" s="52"/>
      <c r="G115" s="52"/>
    </row>
    <row r="116" spans="2:7" ht="12.75">
      <c r="B116" s="52"/>
      <c r="C116" s="52"/>
      <c r="D116" s="52"/>
      <c r="E116" s="52"/>
      <c r="F116" s="52"/>
      <c r="G116" s="52"/>
    </row>
    <row r="117" spans="2:7" ht="12.75">
      <c r="B117" s="52"/>
      <c r="C117" s="52"/>
      <c r="D117" s="52"/>
      <c r="E117" s="52"/>
      <c r="F117" s="52"/>
      <c r="G117" s="52"/>
    </row>
    <row r="118" spans="2:7" ht="12.75">
      <c r="B118" s="52"/>
      <c r="C118" s="52"/>
      <c r="D118" s="52"/>
      <c r="E118" s="52"/>
      <c r="F118" s="52"/>
      <c r="G118" s="52"/>
    </row>
    <row r="119" spans="2:7" ht="12.75">
      <c r="B119" s="52"/>
      <c r="C119" s="52"/>
      <c r="D119" s="52"/>
      <c r="E119" s="52"/>
      <c r="F119" s="52"/>
      <c r="G119" s="52"/>
    </row>
    <row r="120" spans="2:7" ht="12.75">
      <c r="B120" s="52"/>
      <c r="C120" s="52"/>
      <c r="D120" s="52"/>
      <c r="E120" s="52"/>
      <c r="F120" s="52"/>
      <c r="G120" s="52"/>
    </row>
  </sheetData>
  <printOptions/>
  <pageMargins left="0.75" right="0.75" top="1" bottom="1" header="0.5" footer="0.5"/>
  <pageSetup horizontalDpi="300" verticalDpi="300" orientation="portrait" paperSize="9"/>
  <headerFooter alignWithMargins="0">
    <oddHeader>&amp;C&amp;A</oddHeader>
    <oddFooter>&amp;CStrona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106"/>
  <sheetViews>
    <sheetView workbookViewId="0" topLeftCell="A1">
      <selection activeCell="A1" sqref="A1:G106"/>
    </sheetView>
  </sheetViews>
  <sheetFormatPr defaultColWidth="9.00390625" defaultRowHeight="12.75"/>
  <cols>
    <col min="1" max="1" width="4.125" style="0" customWidth="1"/>
    <col min="2" max="2" width="6.25390625" style="0" customWidth="1"/>
    <col min="3" max="3" width="4.625" style="0" customWidth="1"/>
    <col min="4" max="4" width="43.25390625" style="0" customWidth="1"/>
    <col min="5" max="5" width="11.25390625" style="0" customWidth="1"/>
    <col min="6" max="6" width="12.75390625" style="0" customWidth="1"/>
    <col min="7" max="7" width="11.25390625" style="0" customWidth="1"/>
  </cols>
  <sheetData>
    <row r="1" spans="1:7" ht="18">
      <c r="A1" s="52"/>
      <c r="B1" s="52"/>
      <c r="C1" s="52"/>
      <c r="D1" s="196"/>
      <c r="E1" s="52"/>
      <c r="F1" s="52"/>
      <c r="G1" s="52"/>
    </row>
    <row r="2" spans="1:8" ht="18">
      <c r="A2" s="52"/>
      <c r="B2" s="52"/>
      <c r="C2" s="52"/>
      <c r="D2" s="196"/>
      <c r="E2" s="52"/>
      <c r="F2" s="52"/>
      <c r="G2" s="219"/>
      <c r="H2" s="7"/>
    </row>
    <row r="3" spans="1:7" ht="12.75">
      <c r="A3" s="197"/>
      <c r="B3" s="197"/>
      <c r="C3" s="197"/>
      <c r="D3" s="198"/>
      <c r="E3" s="198"/>
      <c r="F3" s="199"/>
      <c r="G3" s="200"/>
    </row>
    <row r="4" spans="1:7" ht="12.75">
      <c r="A4" s="220"/>
      <c r="B4" s="202"/>
      <c r="C4" s="202"/>
      <c r="D4" s="203"/>
      <c r="E4" s="72"/>
      <c r="F4" s="72"/>
      <c r="G4" s="204"/>
    </row>
    <row r="5" spans="1:7" ht="12.75">
      <c r="A5" s="221"/>
      <c r="B5" s="166"/>
      <c r="C5" s="166"/>
      <c r="D5" s="205"/>
      <c r="E5" s="82"/>
      <c r="F5" s="82"/>
      <c r="G5" s="206"/>
    </row>
    <row r="6" spans="1:7" ht="12.75">
      <c r="A6" s="221"/>
      <c r="B6" s="166"/>
      <c r="C6" s="166"/>
      <c r="D6" s="205"/>
      <c r="E6" s="82"/>
      <c r="F6" s="82"/>
      <c r="G6" s="206"/>
    </row>
    <row r="7" spans="1:7" ht="12.75">
      <c r="A7" s="221"/>
      <c r="B7" s="166"/>
      <c r="C7" s="166"/>
      <c r="D7" s="205"/>
      <c r="E7" s="82"/>
      <c r="F7" s="82"/>
      <c r="G7" s="206"/>
    </row>
    <row r="8" spans="1:7" ht="12.75">
      <c r="A8" s="221"/>
      <c r="B8" s="166"/>
      <c r="C8" s="166"/>
      <c r="D8" s="205"/>
      <c r="E8" s="82"/>
      <c r="F8" s="82"/>
      <c r="G8" s="222"/>
    </row>
    <row r="9" spans="1:7" ht="62.25" customHeight="1">
      <c r="A9" s="221"/>
      <c r="B9" s="166"/>
      <c r="C9" s="166"/>
      <c r="D9" s="205"/>
      <c r="E9" s="82"/>
      <c r="F9" s="82"/>
      <c r="G9" s="207"/>
    </row>
    <row r="10" spans="1:7" ht="12.75">
      <c r="A10" s="221"/>
      <c r="B10" s="166"/>
      <c r="C10" s="166"/>
      <c r="D10" s="205"/>
      <c r="E10" s="82"/>
      <c r="F10" s="82"/>
      <c r="G10" s="207"/>
    </row>
    <row r="11" spans="1:7" ht="12.75">
      <c r="A11" s="220"/>
      <c r="B11" s="202"/>
      <c r="C11" s="202"/>
      <c r="D11" s="203"/>
      <c r="E11" s="72"/>
      <c r="F11" s="72"/>
      <c r="G11" s="204"/>
    </row>
    <row r="12" spans="1:7" ht="12.75">
      <c r="A12" s="221"/>
      <c r="B12" s="166"/>
      <c r="C12" s="166"/>
      <c r="D12" s="205"/>
      <c r="E12" s="82"/>
      <c r="F12" s="82"/>
      <c r="G12" s="206"/>
    </row>
    <row r="13" spans="1:7" ht="12.75">
      <c r="A13" s="221"/>
      <c r="B13" s="166"/>
      <c r="C13" s="166"/>
      <c r="D13" s="205"/>
      <c r="E13" s="82"/>
      <c r="F13" s="82"/>
      <c r="G13" s="206"/>
    </row>
    <row r="14" spans="1:7" ht="12.75">
      <c r="A14" s="221"/>
      <c r="B14" s="166"/>
      <c r="C14" s="166"/>
      <c r="D14" s="205"/>
      <c r="E14" s="82"/>
      <c r="F14" s="82"/>
      <c r="G14" s="207"/>
    </row>
    <row r="15" spans="1:7" ht="12.75">
      <c r="A15" s="221"/>
      <c r="B15" s="52"/>
      <c r="C15" s="166"/>
      <c r="D15" s="205"/>
      <c r="E15" s="82"/>
      <c r="F15" s="82"/>
      <c r="G15" s="207"/>
    </row>
    <row r="16" spans="1:7" ht="12.75">
      <c r="A16" s="221"/>
      <c r="B16" s="52"/>
      <c r="C16" s="166"/>
      <c r="D16" s="205"/>
      <c r="E16" s="82"/>
      <c r="F16" s="82"/>
      <c r="G16" s="207"/>
    </row>
    <row r="17" spans="1:8" ht="12.75">
      <c r="A17" s="221"/>
      <c r="B17" s="166"/>
      <c r="C17" s="166"/>
      <c r="D17" s="205"/>
      <c r="E17" s="82"/>
      <c r="F17" s="82"/>
      <c r="G17" s="206"/>
      <c r="H17" s="51"/>
    </row>
    <row r="18" spans="1:7" ht="12.75">
      <c r="A18" s="221"/>
      <c r="B18" s="166"/>
      <c r="C18" s="166"/>
      <c r="D18" s="205"/>
      <c r="E18" s="82"/>
      <c r="F18" s="82"/>
      <c r="G18" s="206"/>
    </row>
    <row r="19" spans="1:7" ht="12.75">
      <c r="A19" s="220"/>
      <c r="B19" s="166"/>
      <c r="C19" s="166"/>
      <c r="D19" s="203"/>
      <c r="E19" s="82"/>
      <c r="F19" s="82"/>
      <c r="G19" s="206"/>
    </row>
    <row r="20" spans="1:7" ht="12.75">
      <c r="A20" s="221"/>
      <c r="B20" s="166"/>
      <c r="C20" s="166"/>
      <c r="D20" s="203"/>
      <c r="E20" s="82"/>
      <c r="F20" s="82"/>
      <c r="G20" s="206"/>
    </row>
    <row r="21" spans="1:7" ht="12.75">
      <c r="A21" s="221"/>
      <c r="B21" s="166"/>
      <c r="C21" s="166"/>
      <c r="D21" s="203"/>
      <c r="E21" s="72"/>
      <c r="F21" s="72"/>
      <c r="G21" s="204"/>
    </row>
    <row r="22" spans="1:7" ht="12.75">
      <c r="A22" s="221"/>
      <c r="B22" s="166"/>
      <c r="C22" s="202"/>
      <c r="D22" s="205"/>
      <c r="E22" s="82"/>
      <c r="F22" s="82"/>
      <c r="G22" s="206"/>
    </row>
    <row r="23" spans="1:7" ht="12.75">
      <c r="A23" s="220"/>
      <c r="B23" s="202"/>
      <c r="C23" s="166"/>
      <c r="D23" s="205"/>
      <c r="E23" s="82"/>
      <c r="F23" s="82"/>
      <c r="G23" s="206"/>
    </row>
    <row r="24" spans="1:7" ht="12.75">
      <c r="A24" s="220"/>
      <c r="B24" s="202"/>
      <c r="C24" s="166"/>
      <c r="D24" s="203"/>
      <c r="E24" s="72"/>
      <c r="F24" s="72"/>
      <c r="G24" s="223"/>
    </row>
    <row r="25" spans="1:7" ht="12.75">
      <c r="A25" s="220"/>
      <c r="B25" s="166"/>
      <c r="C25" s="166"/>
      <c r="D25" s="205"/>
      <c r="E25" s="82"/>
      <c r="F25" s="82"/>
      <c r="G25" s="223"/>
    </row>
    <row r="26" spans="1:7" ht="14.25" customHeight="1">
      <c r="A26" s="220"/>
      <c r="B26" s="166"/>
      <c r="C26" s="166"/>
      <c r="D26" s="205"/>
      <c r="E26" s="82"/>
      <c r="F26" s="82"/>
      <c r="G26" s="223"/>
    </row>
    <row r="27" spans="1:7" ht="12.75">
      <c r="A27" s="220"/>
      <c r="B27" s="202"/>
      <c r="C27" s="202"/>
      <c r="D27" s="203"/>
      <c r="E27" s="72"/>
      <c r="F27" s="72"/>
      <c r="G27" s="204"/>
    </row>
    <row r="28" spans="1:7" ht="12.75">
      <c r="A28" s="220"/>
      <c r="B28" s="166"/>
      <c r="C28" s="202"/>
      <c r="D28" s="205"/>
      <c r="E28" s="82"/>
      <c r="F28" s="82"/>
      <c r="G28" s="206"/>
    </row>
    <row r="29" spans="1:7" ht="12.75">
      <c r="A29" s="221"/>
      <c r="B29" s="166"/>
      <c r="C29" s="166"/>
      <c r="D29" s="205"/>
      <c r="E29" s="82"/>
      <c r="F29" s="82"/>
      <c r="G29" s="206"/>
    </row>
    <row r="30" spans="1:7" ht="12.75">
      <c r="A30" s="221"/>
      <c r="B30" s="166"/>
      <c r="C30" s="166"/>
      <c r="D30" s="205"/>
      <c r="E30" s="82"/>
      <c r="F30" s="82"/>
      <c r="G30" s="206"/>
    </row>
    <row r="31" spans="1:7" ht="12.75">
      <c r="A31" s="221"/>
      <c r="B31" s="166"/>
      <c r="C31" s="166"/>
      <c r="D31" s="205"/>
      <c r="E31" s="82"/>
      <c r="F31" s="82"/>
      <c r="G31" s="206"/>
    </row>
    <row r="32" spans="1:7" ht="12.75">
      <c r="A32" s="221"/>
      <c r="B32" s="166"/>
      <c r="C32" s="166"/>
      <c r="D32" s="205"/>
      <c r="E32" s="82"/>
      <c r="F32" s="82"/>
      <c r="G32" s="206"/>
    </row>
    <row r="33" spans="1:7" ht="12.75">
      <c r="A33" s="221"/>
      <c r="B33" s="166"/>
      <c r="C33" s="166"/>
      <c r="D33" s="205"/>
      <c r="E33" s="82"/>
      <c r="F33" s="82"/>
      <c r="G33" s="207"/>
    </row>
    <row r="34" spans="1:7" ht="12.75">
      <c r="A34" s="221"/>
      <c r="B34" s="166"/>
      <c r="C34" s="166"/>
      <c r="D34" s="205"/>
      <c r="E34" s="82"/>
      <c r="F34" s="82"/>
      <c r="G34" s="206"/>
    </row>
    <row r="35" spans="1:7" ht="12.75">
      <c r="A35" s="221"/>
      <c r="B35" s="166"/>
      <c r="C35" s="166"/>
      <c r="D35" s="205"/>
      <c r="E35" s="82"/>
      <c r="F35" s="82"/>
      <c r="G35" s="206"/>
    </row>
    <row r="36" spans="1:7" ht="12.75">
      <c r="A36" s="221"/>
      <c r="B36" s="166"/>
      <c r="C36" s="166"/>
      <c r="D36" s="205"/>
      <c r="E36" s="82"/>
      <c r="F36" s="82"/>
      <c r="G36" s="206"/>
    </row>
    <row r="37" spans="1:7" ht="12.75">
      <c r="A37" s="221"/>
      <c r="B37" s="166"/>
      <c r="C37" s="166"/>
      <c r="D37" s="205"/>
      <c r="E37" s="82"/>
      <c r="F37" s="82"/>
      <c r="G37" s="206"/>
    </row>
    <row r="38" spans="1:7" ht="12.75">
      <c r="A38" s="221"/>
      <c r="B38" s="166"/>
      <c r="C38" s="166"/>
      <c r="D38" s="205"/>
      <c r="E38" s="82"/>
      <c r="F38" s="82"/>
      <c r="G38" s="206"/>
    </row>
    <row r="39" spans="1:7" ht="12.75">
      <c r="A39" s="221"/>
      <c r="B39" s="166"/>
      <c r="C39" s="166"/>
      <c r="D39" s="205"/>
      <c r="E39" s="82"/>
      <c r="F39" s="82"/>
      <c r="G39" s="206"/>
    </row>
    <row r="40" spans="1:7" ht="12.75">
      <c r="A40" s="221"/>
      <c r="B40" s="166"/>
      <c r="C40" s="166"/>
      <c r="D40" s="205"/>
      <c r="E40" s="82"/>
      <c r="F40" s="82"/>
      <c r="G40" s="206"/>
    </row>
    <row r="41" spans="1:7" ht="12.75">
      <c r="A41" s="221"/>
      <c r="B41" s="166"/>
      <c r="C41" s="166"/>
      <c r="D41" s="205"/>
      <c r="E41" s="82"/>
      <c r="F41" s="82"/>
      <c r="G41" s="206"/>
    </row>
    <row r="42" spans="1:7" ht="12.75">
      <c r="A42" s="221"/>
      <c r="B42" s="166"/>
      <c r="C42" s="166"/>
      <c r="D42" s="205"/>
      <c r="E42" s="82"/>
      <c r="F42" s="82"/>
      <c r="G42" s="206"/>
    </row>
    <row r="43" spans="1:7" ht="12.75">
      <c r="A43" s="221"/>
      <c r="B43" s="166"/>
      <c r="C43" s="166"/>
      <c r="D43" s="205"/>
      <c r="E43" s="82"/>
      <c r="F43" s="82"/>
      <c r="G43" s="206"/>
    </row>
    <row r="44" spans="1:8" ht="12.75">
      <c r="A44" s="221"/>
      <c r="B44" s="166"/>
      <c r="C44" s="166"/>
      <c r="D44" s="205"/>
      <c r="E44" s="82"/>
      <c r="F44" s="82"/>
      <c r="G44" s="206"/>
      <c r="H44" t="s">
        <v>168</v>
      </c>
    </row>
    <row r="45" spans="1:7" ht="12.75">
      <c r="A45" s="221"/>
      <c r="B45" s="166"/>
      <c r="C45" s="166"/>
      <c r="D45" s="205"/>
      <c r="E45" s="82"/>
      <c r="F45" s="82"/>
      <c r="G45" s="206"/>
    </row>
    <row r="46" spans="1:7" ht="12.75">
      <c r="A46" s="221"/>
      <c r="B46" s="166"/>
      <c r="C46" s="166"/>
      <c r="D46" s="205"/>
      <c r="E46" s="82"/>
      <c r="F46" s="82"/>
      <c r="G46" s="206"/>
    </row>
    <row r="47" spans="1:7" ht="12.75">
      <c r="A47" s="221"/>
      <c r="B47" s="166"/>
      <c r="C47" s="166"/>
      <c r="D47" s="205"/>
      <c r="E47" s="82"/>
      <c r="F47" s="82"/>
      <c r="G47" s="206"/>
    </row>
    <row r="48" spans="1:7" ht="12.75">
      <c r="A48" s="221"/>
      <c r="B48" s="166"/>
      <c r="C48" s="166"/>
      <c r="D48" s="205"/>
      <c r="E48" s="82"/>
      <c r="F48" s="82"/>
      <c r="G48" s="206"/>
    </row>
    <row r="49" spans="1:7" ht="12.75">
      <c r="A49" s="221"/>
      <c r="B49" s="166"/>
      <c r="C49" s="166"/>
      <c r="D49" s="205"/>
      <c r="E49" s="82"/>
      <c r="F49" s="82"/>
      <c r="G49" s="206"/>
    </row>
    <row r="50" spans="1:7" ht="12.75">
      <c r="A50" s="221"/>
      <c r="B50" s="166"/>
      <c r="C50" s="166"/>
      <c r="D50" s="205"/>
      <c r="E50" s="82"/>
      <c r="F50" s="82"/>
      <c r="G50" s="206"/>
    </row>
    <row r="51" spans="1:7" ht="12.75">
      <c r="A51" s="221"/>
      <c r="B51" s="166"/>
      <c r="C51" s="166"/>
      <c r="D51" s="205"/>
      <c r="E51" s="82"/>
      <c r="F51" s="82"/>
      <c r="G51" s="206"/>
    </row>
    <row r="52" spans="1:7" ht="12.75">
      <c r="A52" s="221"/>
      <c r="B52" s="166"/>
      <c r="C52" s="166"/>
      <c r="D52" s="205"/>
      <c r="E52" s="82"/>
      <c r="F52" s="82"/>
      <c r="G52" s="206"/>
    </row>
    <row r="53" spans="1:7" ht="12.75">
      <c r="A53" s="221"/>
      <c r="B53" s="166"/>
      <c r="C53" s="166"/>
      <c r="D53" s="205"/>
      <c r="E53" s="82"/>
      <c r="F53" s="82"/>
      <c r="G53" s="206"/>
    </row>
    <row r="54" spans="1:7" ht="12.75">
      <c r="A54" s="221"/>
      <c r="B54" s="166"/>
      <c r="C54" s="166"/>
      <c r="D54" s="205"/>
      <c r="E54" s="82"/>
      <c r="F54" s="82"/>
      <c r="G54" s="206"/>
    </row>
    <row r="55" spans="1:7" ht="12.75">
      <c r="A55" s="220"/>
      <c r="B55" s="202"/>
      <c r="C55" s="202"/>
      <c r="D55" s="203"/>
      <c r="E55" s="72"/>
      <c r="F55" s="72"/>
      <c r="G55" s="204"/>
    </row>
    <row r="56" spans="1:7" ht="12.75">
      <c r="A56" s="221"/>
      <c r="B56" s="166"/>
      <c r="C56" s="166"/>
      <c r="D56" s="205"/>
      <c r="E56" s="82"/>
      <c r="F56" s="82"/>
      <c r="G56" s="206"/>
    </row>
    <row r="57" spans="1:7" ht="12.75">
      <c r="A57" s="221"/>
      <c r="B57" s="166"/>
      <c r="C57" s="166"/>
      <c r="D57" s="205"/>
      <c r="E57" s="82"/>
      <c r="F57" s="82"/>
      <c r="G57" s="206"/>
    </row>
    <row r="58" spans="1:7" ht="12.75">
      <c r="A58" s="221"/>
      <c r="B58" s="166"/>
      <c r="C58" s="166"/>
      <c r="D58" s="205"/>
      <c r="E58" s="82"/>
      <c r="F58" s="82"/>
      <c r="G58" s="206"/>
    </row>
    <row r="59" spans="1:7" ht="12.75">
      <c r="A59" s="221"/>
      <c r="B59" s="52"/>
      <c r="C59" s="166"/>
      <c r="D59" s="205"/>
      <c r="E59" s="82"/>
      <c r="F59" s="82"/>
      <c r="G59" s="206"/>
    </row>
    <row r="60" spans="1:7" ht="12.75">
      <c r="A60" s="221"/>
      <c r="B60" s="166"/>
      <c r="C60" s="166"/>
      <c r="D60" s="205"/>
      <c r="E60" s="82"/>
      <c r="F60" s="82"/>
      <c r="G60" s="206"/>
    </row>
    <row r="61" spans="1:7" ht="12.75">
      <c r="A61" s="221"/>
      <c r="B61" s="166"/>
      <c r="C61" s="166"/>
      <c r="D61" s="205"/>
      <c r="E61" s="82"/>
      <c r="F61" s="82"/>
      <c r="G61" s="206"/>
    </row>
    <row r="62" spans="1:7" ht="12.75">
      <c r="A62" s="221"/>
      <c r="B62" s="166"/>
      <c r="C62" s="166"/>
      <c r="D62" s="205"/>
      <c r="E62" s="82"/>
      <c r="F62" s="82"/>
      <c r="G62" s="206"/>
    </row>
    <row r="63" spans="1:8" ht="12.75">
      <c r="A63" s="221"/>
      <c r="B63" s="166"/>
      <c r="C63" s="166"/>
      <c r="D63" s="205"/>
      <c r="E63" s="82"/>
      <c r="F63" s="82"/>
      <c r="G63" s="206"/>
      <c r="H63" t="s">
        <v>168</v>
      </c>
    </row>
    <row r="64" spans="1:7" ht="12.75">
      <c r="A64" s="221"/>
      <c r="B64" s="166"/>
      <c r="C64" s="166"/>
      <c r="D64" s="205"/>
      <c r="E64" s="82"/>
      <c r="F64" s="82"/>
      <c r="G64" s="207"/>
    </row>
    <row r="65" spans="1:7" ht="12.75">
      <c r="A65" s="221"/>
      <c r="B65" s="166"/>
      <c r="C65" s="166"/>
      <c r="D65" s="205"/>
      <c r="E65" s="82"/>
      <c r="F65" s="82"/>
      <c r="G65" s="207"/>
    </row>
    <row r="66" spans="1:7" ht="12.75">
      <c r="A66" s="221"/>
      <c r="B66" s="166"/>
      <c r="C66" s="166"/>
      <c r="D66" s="205"/>
      <c r="E66" s="82"/>
      <c r="F66" s="82"/>
      <c r="G66" s="206"/>
    </row>
    <row r="67" spans="1:7" ht="12.75">
      <c r="A67" s="220"/>
      <c r="B67" s="202"/>
      <c r="C67" s="202"/>
      <c r="D67" s="203"/>
      <c r="E67" s="72"/>
      <c r="F67" s="72"/>
      <c r="G67" s="214"/>
    </row>
    <row r="68" spans="1:7" ht="12.75">
      <c r="A68" s="221"/>
      <c r="B68" s="166"/>
      <c r="C68" s="166"/>
      <c r="D68" s="205"/>
      <c r="E68" s="82"/>
      <c r="F68" s="82"/>
      <c r="G68" s="207"/>
    </row>
    <row r="69" spans="1:7" ht="12.75">
      <c r="A69" s="221"/>
      <c r="B69" s="166"/>
      <c r="C69" s="166"/>
      <c r="D69" s="205"/>
      <c r="E69" s="82"/>
      <c r="F69" s="82"/>
      <c r="G69" s="207"/>
    </row>
    <row r="70" spans="1:7" ht="12.75">
      <c r="A70" s="221"/>
      <c r="B70" s="166"/>
      <c r="C70" s="166"/>
      <c r="D70" s="205"/>
      <c r="E70" s="82"/>
      <c r="F70" s="82"/>
      <c r="G70" s="207"/>
    </row>
    <row r="71" spans="1:7" ht="12.75">
      <c r="A71" s="220"/>
      <c r="B71" s="202"/>
      <c r="C71" s="202"/>
      <c r="D71" s="203"/>
      <c r="E71" s="72"/>
      <c r="F71" s="72"/>
      <c r="G71" s="204"/>
    </row>
    <row r="72" spans="1:7" ht="12.75">
      <c r="A72" s="221"/>
      <c r="B72" s="166"/>
      <c r="C72" s="166"/>
      <c r="D72" s="205"/>
      <c r="E72" s="82"/>
      <c r="F72" s="82"/>
      <c r="G72" s="206"/>
    </row>
    <row r="73" spans="1:7" ht="12.75">
      <c r="A73" s="221"/>
      <c r="B73" s="202"/>
      <c r="C73" s="166"/>
      <c r="D73" s="205"/>
      <c r="E73" s="82"/>
      <c r="F73" s="82"/>
      <c r="G73" s="206"/>
    </row>
    <row r="74" spans="1:7" ht="12.75">
      <c r="A74" s="224"/>
      <c r="B74" s="202"/>
      <c r="C74" s="202"/>
      <c r="D74" s="203"/>
      <c r="E74" s="72"/>
      <c r="F74" s="72"/>
      <c r="G74" s="204"/>
    </row>
    <row r="75" spans="1:7" ht="12.75">
      <c r="A75" s="220"/>
      <c r="B75" s="166"/>
      <c r="C75" s="166"/>
      <c r="D75" s="216"/>
      <c r="E75" s="82"/>
      <c r="F75" s="82"/>
      <c r="G75" s="206"/>
    </row>
    <row r="76" spans="1:7" ht="12.75">
      <c r="A76" s="220"/>
      <c r="B76" s="166"/>
      <c r="C76" s="166"/>
      <c r="D76" s="205"/>
      <c r="E76" s="82"/>
      <c r="F76" s="82"/>
      <c r="G76" s="206"/>
    </row>
    <row r="77" spans="1:7" ht="12.75">
      <c r="A77" s="221"/>
      <c r="B77" s="166"/>
      <c r="C77" s="166"/>
      <c r="D77" s="205"/>
      <c r="E77" s="85"/>
      <c r="F77" s="85"/>
      <c r="G77" s="206"/>
    </row>
    <row r="78" spans="1:7" ht="12.75">
      <c r="A78" s="221"/>
      <c r="B78" s="166"/>
      <c r="C78" s="166"/>
      <c r="D78" s="205"/>
      <c r="E78" s="82"/>
      <c r="F78" s="82"/>
      <c r="G78" s="206"/>
    </row>
    <row r="79" spans="1:7" ht="12.75">
      <c r="A79" s="221"/>
      <c r="B79" s="166"/>
      <c r="C79" s="166"/>
      <c r="D79" s="205"/>
      <c r="E79" s="82"/>
      <c r="F79" s="82"/>
      <c r="G79" s="206"/>
    </row>
    <row r="80" spans="1:7" ht="12.75">
      <c r="A80" s="221"/>
      <c r="B80" s="166"/>
      <c r="C80" s="166"/>
      <c r="D80" s="205"/>
      <c r="E80" s="82"/>
      <c r="F80" s="82"/>
      <c r="G80" s="206"/>
    </row>
    <row r="81" spans="1:7" ht="12.75">
      <c r="A81" s="221"/>
      <c r="B81" s="166"/>
      <c r="C81" s="166"/>
      <c r="D81" s="205"/>
      <c r="E81" s="82"/>
      <c r="F81" s="82"/>
      <c r="G81" s="206"/>
    </row>
    <row r="82" spans="1:7" ht="12.75">
      <c r="A82" s="221"/>
      <c r="B82" s="166"/>
      <c r="C82" s="166"/>
      <c r="D82" s="205"/>
      <c r="E82" s="82"/>
      <c r="F82" s="82"/>
      <c r="G82" s="206"/>
    </row>
    <row r="83" spans="1:7" ht="12.75">
      <c r="A83" s="221"/>
      <c r="B83" s="166"/>
      <c r="C83" s="166"/>
      <c r="D83" s="205"/>
      <c r="E83" s="82"/>
      <c r="F83" s="82"/>
      <c r="G83" s="206"/>
    </row>
    <row r="84" spans="1:7" ht="12.75">
      <c r="A84" s="221"/>
      <c r="B84" s="166"/>
      <c r="C84" s="166"/>
      <c r="D84" s="205"/>
      <c r="E84" s="82"/>
      <c r="F84" s="82"/>
      <c r="G84" s="206"/>
    </row>
    <row r="85" spans="1:7" ht="12.75">
      <c r="A85" s="221"/>
      <c r="B85" s="166"/>
      <c r="C85" s="166"/>
      <c r="D85" s="205"/>
      <c r="E85" s="82"/>
      <c r="F85" s="82"/>
      <c r="G85" s="206"/>
    </row>
    <row r="86" spans="1:7" ht="12.75">
      <c r="A86" s="221"/>
      <c r="B86" s="166"/>
      <c r="C86" s="166"/>
      <c r="D86" s="205"/>
      <c r="E86" s="82"/>
      <c r="F86" s="82"/>
      <c r="G86" s="206"/>
    </row>
    <row r="87" spans="1:7" ht="12.75">
      <c r="A87" s="221"/>
      <c r="B87" s="166"/>
      <c r="C87" s="166"/>
      <c r="D87" s="205"/>
      <c r="E87" s="82"/>
      <c r="F87" s="82"/>
      <c r="G87" s="206"/>
    </row>
    <row r="88" spans="1:7" ht="12.75">
      <c r="A88" s="220"/>
      <c r="B88" s="202"/>
      <c r="C88" s="202"/>
      <c r="D88" s="203"/>
      <c r="E88" s="72"/>
      <c r="F88" s="72"/>
      <c r="G88" s="204"/>
    </row>
    <row r="89" spans="1:7" ht="12.75">
      <c r="A89" s="221"/>
      <c r="B89" s="166"/>
      <c r="C89" s="166"/>
      <c r="D89" s="205"/>
      <c r="E89" s="82"/>
      <c r="F89" s="82"/>
      <c r="G89" s="207"/>
    </row>
    <row r="90" spans="1:7" ht="12.75">
      <c r="A90" s="221"/>
      <c r="B90" s="166"/>
      <c r="C90" s="166"/>
      <c r="D90" s="205"/>
      <c r="E90" s="82"/>
      <c r="F90" s="82"/>
      <c r="G90" s="207"/>
    </row>
    <row r="91" spans="1:7" ht="12.75">
      <c r="A91" s="221"/>
      <c r="B91" s="166"/>
      <c r="C91" s="166"/>
      <c r="D91" s="205"/>
      <c r="E91" s="82"/>
      <c r="F91" s="82"/>
      <c r="G91" s="206"/>
    </row>
    <row r="92" spans="1:7" ht="12.75">
      <c r="A92" s="221"/>
      <c r="B92" s="166"/>
      <c r="C92" s="166"/>
      <c r="D92" s="205"/>
      <c r="E92" s="82"/>
      <c r="F92" s="82"/>
      <c r="G92" s="206"/>
    </row>
    <row r="93" spans="1:7" ht="12.75">
      <c r="A93" s="221"/>
      <c r="B93" s="225"/>
      <c r="C93" s="226"/>
      <c r="D93" s="205"/>
      <c r="E93" s="82"/>
      <c r="F93" s="82"/>
      <c r="G93" s="206"/>
    </row>
    <row r="94" spans="1:7" ht="12.75">
      <c r="A94" s="221"/>
      <c r="B94" s="225"/>
      <c r="C94" s="166"/>
      <c r="D94" s="205"/>
      <c r="E94" s="82"/>
      <c r="F94" s="82"/>
      <c r="G94" s="206"/>
    </row>
    <row r="95" spans="1:7" ht="12.75">
      <c r="A95" s="220"/>
      <c r="B95" s="202"/>
      <c r="C95" s="202"/>
      <c r="D95" s="203"/>
      <c r="E95" s="72"/>
      <c r="F95" s="72"/>
      <c r="G95" s="204"/>
    </row>
    <row r="96" spans="1:7" ht="12.75">
      <c r="A96" s="221"/>
      <c r="B96" s="166"/>
      <c r="C96" s="166"/>
      <c r="D96" s="205"/>
      <c r="E96" s="82"/>
      <c r="F96" s="82"/>
      <c r="G96" s="206"/>
    </row>
    <row r="97" spans="1:7" ht="12.75">
      <c r="A97" s="221"/>
      <c r="B97" s="166"/>
      <c r="C97" s="166"/>
      <c r="D97" s="205"/>
      <c r="E97" s="82"/>
      <c r="F97" s="82"/>
      <c r="G97" s="206"/>
    </row>
    <row r="98" spans="1:7" ht="12.75">
      <c r="A98" s="221"/>
      <c r="B98" s="166"/>
      <c r="C98" s="166"/>
      <c r="D98" s="205"/>
      <c r="E98" s="82"/>
      <c r="F98" s="82"/>
      <c r="G98" s="206"/>
    </row>
    <row r="99" spans="1:7" ht="12.75">
      <c r="A99" s="221"/>
      <c r="B99" s="166"/>
      <c r="C99" s="166"/>
      <c r="D99" s="205"/>
      <c r="E99" s="82"/>
      <c r="F99" s="82"/>
      <c r="G99" s="207"/>
    </row>
    <row r="100" spans="1:7" ht="12.75">
      <c r="A100" s="221"/>
      <c r="B100" s="166"/>
      <c r="C100" s="166"/>
      <c r="D100" s="205"/>
      <c r="E100" s="82"/>
      <c r="F100" s="82"/>
      <c r="G100" s="206"/>
    </row>
    <row r="101" spans="1:7" ht="12.75">
      <c r="A101" s="221"/>
      <c r="B101" s="166"/>
      <c r="C101" s="166"/>
      <c r="D101" s="205"/>
      <c r="E101" s="82"/>
      <c r="F101" s="82"/>
      <c r="G101" s="206"/>
    </row>
    <row r="102" spans="1:7" ht="12.75">
      <c r="A102" s="221"/>
      <c r="B102" s="166"/>
      <c r="C102" s="166"/>
      <c r="D102" s="205"/>
      <c r="E102" s="82"/>
      <c r="F102" s="82"/>
      <c r="G102" s="206"/>
    </row>
    <row r="103" spans="1:7" ht="12.75">
      <c r="A103" s="220"/>
      <c r="B103" s="202"/>
      <c r="C103" s="202"/>
      <c r="D103" s="203"/>
      <c r="E103" s="72"/>
      <c r="F103" s="72"/>
      <c r="G103" s="204"/>
    </row>
    <row r="104" spans="1:7" ht="12.75">
      <c r="A104" s="221"/>
      <c r="B104" s="166"/>
      <c r="C104" s="166"/>
      <c r="D104" s="205"/>
      <c r="E104" s="82"/>
      <c r="F104" s="82"/>
      <c r="G104" s="206"/>
    </row>
    <row r="105" spans="1:7" ht="12.75">
      <c r="A105" s="221"/>
      <c r="B105" s="166"/>
      <c r="C105" s="166"/>
      <c r="D105" s="205"/>
      <c r="E105" s="82"/>
      <c r="F105" s="82"/>
      <c r="G105" s="206"/>
    </row>
    <row r="106" spans="1:7" ht="20.25">
      <c r="A106" s="221"/>
      <c r="B106" s="202"/>
      <c r="C106" s="202"/>
      <c r="D106" s="218"/>
      <c r="E106" s="72"/>
      <c r="F106" s="72"/>
      <c r="G106" s="204"/>
    </row>
  </sheetData>
  <printOptions/>
  <pageMargins left="0.52" right="0.53" top="0.3" bottom="0.5" header="0.5" footer="0.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07"/>
  <sheetViews>
    <sheetView workbookViewId="0" topLeftCell="A1">
      <selection activeCell="A1" sqref="A1:G107"/>
    </sheetView>
  </sheetViews>
  <sheetFormatPr defaultColWidth="9.00390625" defaultRowHeight="12.75"/>
  <cols>
    <col min="1" max="1" width="4.375" style="0" customWidth="1"/>
    <col min="2" max="2" width="7.375" style="0" customWidth="1"/>
    <col min="3" max="3" width="4.75390625" style="0" customWidth="1"/>
    <col min="4" max="4" width="44.125" style="0" customWidth="1"/>
    <col min="5" max="5" width="11.625" style="0" customWidth="1"/>
    <col min="6" max="6" width="10.875" style="0" customWidth="1"/>
  </cols>
  <sheetData>
    <row r="1" spans="1:7" ht="18">
      <c r="A1" s="52"/>
      <c r="B1" s="52"/>
      <c r="C1" s="52"/>
      <c r="D1" s="196"/>
      <c r="E1" s="52"/>
      <c r="F1" s="52"/>
      <c r="G1" s="52"/>
    </row>
    <row r="2" spans="1:7" ht="18">
      <c r="A2" s="52"/>
      <c r="B2" s="52"/>
      <c r="C2" s="52"/>
      <c r="D2" s="196"/>
      <c r="E2" s="52"/>
      <c r="F2" s="52"/>
      <c r="G2" s="219"/>
    </row>
    <row r="3" spans="1:7" ht="18">
      <c r="A3" s="52"/>
      <c r="B3" s="52"/>
      <c r="C3" s="52"/>
      <c r="D3" s="196"/>
      <c r="E3" s="52"/>
      <c r="F3" s="52"/>
      <c r="G3" s="219"/>
    </row>
    <row r="4" spans="1:7" ht="12.75">
      <c r="A4" s="197"/>
      <c r="B4" s="197"/>
      <c r="C4" s="197"/>
      <c r="D4" s="198"/>
      <c r="E4" s="198"/>
      <c r="F4" s="199"/>
      <c r="G4" s="200"/>
    </row>
    <row r="5" spans="1:7" ht="12.75">
      <c r="A5" s="220"/>
      <c r="B5" s="202"/>
      <c r="C5" s="202"/>
      <c r="D5" s="203"/>
      <c r="E5" s="72"/>
      <c r="F5" s="72"/>
      <c r="G5" s="204"/>
    </row>
    <row r="6" spans="1:7" ht="12.75">
      <c r="A6" s="221"/>
      <c r="B6" s="166"/>
      <c r="C6" s="166"/>
      <c r="D6" s="205"/>
      <c r="E6" s="82"/>
      <c r="F6" s="82"/>
      <c r="G6" s="206"/>
    </row>
    <row r="7" spans="1:7" ht="12.75">
      <c r="A7" s="221"/>
      <c r="B7" s="166"/>
      <c r="C7" s="166"/>
      <c r="D7" s="205"/>
      <c r="E7" s="82"/>
      <c r="F7" s="82"/>
      <c r="G7" s="206"/>
    </row>
    <row r="8" spans="1:7" ht="12.75">
      <c r="A8" s="221"/>
      <c r="B8" s="166"/>
      <c r="C8" s="166"/>
      <c r="D8" s="205"/>
      <c r="E8" s="82"/>
      <c r="F8" s="82"/>
      <c r="G8" s="206"/>
    </row>
    <row r="9" spans="1:7" ht="12.75">
      <c r="A9" s="221"/>
      <c r="B9" s="166"/>
      <c r="C9" s="166"/>
      <c r="D9" s="205"/>
      <c r="E9" s="82"/>
      <c r="F9" s="82"/>
      <c r="G9" s="222"/>
    </row>
    <row r="10" spans="1:7" ht="12.75">
      <c r="A10" s="221"/>
      <c r="B10" s="166"/>
      <c r="C10" s="166"/>
      <c r="D10" s="205"/>
      <c r="E10" s="82"/>
      <c r="F10" s="82"/>
      <c r="G10" s="207"/>
    </row>
    <row r="11" spans="1:7" ht="12.75">
      <c r="A11" s="221"/>
      <c r="B11" s="166"/>
      <c r="C11" s="166"/>
      <c r="D11" s="205"/>
      <c r="E11" s="82"/>
      <c r="F11" s="82"/>
      <c r="G11" s="207"/>
    </row>
    <row r="12" spans="1:7" ht="12.75">
      <c r="A12" s="220"/>
      <c r="B12" s="202"/>
      <c r="C12" s="202"/>
      <c r="D12" s="203"/>
      <c r="E12" s="72"/>
      <c r="F12" s="72"/>
      <c r="G12" s="204"/>
    </row>
    <row r="13" spans="1:7" ht="12.75">
      <c r="A13" s="221"/>
      <c r="B13" s="166"/>
      <c r="C13" s="166"/>
      <c r="D13" s="205"/>
      <c r="E13" s="82"/>
      <c r="F13" s="82"/>
      <c r="G13" s="206"/>
    </row>
    <row r="14" spans="1:7" ht="12.75">
      <c r="A14" s="221"/>
      <c r="B14" s="166"/>
      <c r="C14" s="166"/>
      <c r="D14" s="205"/>
      <c r="E14" s="82"/>
      <c r="F14" s="82"/>
      <c r="G14" s="206"/>
    </row>
    <row r="15" spans="1:7" ht="12.75">
      <c r="A15" s="221"/>
      <c r="B15" s="166"/>
      <c r="C15" s="166"/>
      <c r="D15" s="205"/>
      <c r="E15" s="82"/>
      <c r="F15" s="82"/>
      <c r="G15" s="207"/>
    </row>
    <row r="16" spans="1:7" ht="12.75">
      <c r="A16" s="221"/>
      <c r="B16" s="52"/>
      <c r="C16" s="166"/>
      <c r="D16" s="205"/>
      <c r="E16" s="82"/>
      <c r="F16" s="82"/>
      <c r="G16" s="207"/>
    </row>
    <row r="17" spans="1:7" ht="12.75">
      <c r="A17" s="221"/>
      <c r="B17" s="52"/>
      <c r="C17" s="166"/>
      <c r="D17" s="205"/>
      <c r="E17" s="82"/>
      <c r="F17" s="82"/>
      <c r="G17" s="207"/>
    </row>
    <row r="18" spans="1:7" ht="12.75">
      <c r="A18" s="221"/>
      <c r="B18" s="166"/>
      <c r="C18" s="166"/>
      <c r="D18" s="205"/>
      <c r="E18" s="82"/>
      <c r="F18" s="82"/>
      <c r="G18" s="206"/>
    </row>
    <row r="19" spans="1:7" ht="12.75">
      <c r="A19" s="221"/>
      <c r="B19" s="166"/>
      <c r="C19" s="166"/>
      <c r="D19" s="205"/>
      <c r="E19" s="82"/>
      <c r="F19" s="82"/>
      <c r="G19" s="206"/>
    </row>
    <row r="20" spans="1:7" ht="12.75">
      <c r="A20" s="220"/>
      <c r="B20" s="166"/>
      <c r="C20" s="166"/>
      <c r="D20" s="203"/>
      <c r="E20" s="82"/>
      <c r="F20" s="82"/>
      <c r="G20" s="206"/>
    </row>
    <row r="21" spans="1:7" ht="12.75">
      <c r="A21" s="221"/>
      <c r="B21" s="166"/>
      <c r="C21" s="166"/>
      <c r="D21" s="203"/>
      <c r="E21" s="82"/>
      <c r="F21" s="82"/>
      <c r="G21" s="206"/>
    </row>
    <row r="22" spans="1:7" ht="12.75">
      <c r="A22" s="221"/>
      <c r="B22" s="166"/>
      <c r="C22" s="166"/>
      <c r="D22" s="203"/>
      <c r="E22" s="72"/>
      <c r="F22" s="72"/>
      <c r="G22" s="204"/>
    </row>
    <row r="23" spans="1:7" ht="12.75">
      <c r="A23" s="221"/>
      <c r="B23" s="166"/>
      <c r="C23" s="202"/>
      <c r="D23" s="205"/>
      <c r="E23" s="82"/>
      <c r="F23" s="82"/>
      <c r="G23" s="206"/>
    </row>
    <row r="24" spans="1:7" ht="12.75">
      <c r="A24" s="220"/>
      <c r="B24" s="202"/>
      <c r="C24" s="166"/>
      <c r="D24" s="205"/>
      <c r="E24" s="82"/>
      <c r="F24" s="82"/>
      <c r="G24" s="206"/>
    </row>
    <row r="25" spans="1:7" ht="12.75">
      <c r="A25" s="220"/>
      <c r="B25" s="202"/>
      <c r="C25" s="166"/>
      <c r="D25" s="203"/>
      <c r="E25" s="72"/>
      <c r="F25" s="72"/>
      <c r="G25" s="223"/>
    </row>
    <row r="26" spans="1:7" ht="12.75">
      <c r="A26" s="220"/>
      <c r="B26" s="166"/>
      <c r="C26" s="166"/>
      <c r="D26" s="205"/>
      <c r="E26" s="82"/>
      <c r="F26" s="82"/>
      <c r="G26" s="223"/>
    </row>
    <row r="27" spans="1:7" ht="12.75">
      <c r="A27" s="220"/>
      <c r="B27" s="166"/>
      <c r="C27" s="166"/>
      <c r="D27" s="205"/>
      <c r="E27" s="82"/>
      <c r="F27" s="82"/>
      <c r="G27" s="223"/>
    </row>
    <row r="28" spans="1:7" ht="12.75">
      <c r="A28" s="220"/>
      <c r="B28" s="202"/>
      <c r="C28" s="202"/>
      <c r="D28" s="203"/>
      <c r="E28" s="72"/>
      <c r="F28" s="72"/>
      <c r="G28" s="204"/>
    </row>
    <row r="29" spans="1:7" ht="13.5" customHeight="1">
      <c r="A29" s="220"/>
      <c r="B29" s="166"/>
      <c r="C29" s="202"/>
      <c r="D29" s="205"/>
      <c r="E29" s="82"/>
      <c r="F29" s="82"/>
      <c r="G29" s="206"/>
    </row>
    <row r="30" spans="1:7" ht="12.75">
      <c r="A30" s="221"/>
      <c r="B30" s="166"/>
      <c r="C30" s="166"/>
      <c r="D30" s="205"/>
      <c r="E30" s="82"/>
      <c r="F30" s="82"/>
      <c r="G30" s="206"/>
    </row>
    <row r="31" spans="1:7" ht="12.75">
      <c r="A31" s="221"/>
      <c r="B31" s="166"/>
      <c r="C31" s="166"/>
      <c r="D31" s="205"/>
      <c r="E31" s="82"/>
      <c r="F31" s="82"/>
      <c r="G31" s="206"/>
    </row>
    <row r="32" spans="1:7" ht="12.75">
      <c r="A32" s="221"/>
      <c r="B32" s="166"/>
      <c r="C32" s="166"/>
      <c r="D32" s="205"/>
      <c r="E32" s="82"/>
      <c r="F32" s="82"/>
      <c r="G32" s="206"/>
    </row>
    <row r="33" spans="1:7" ht="12.75">
      <c r="A33" s="221"/>
      <c r="B33" s="166"/>
      <c r="C33" s="166"/>
      <c r="D33" s="205"/>
      <c r="E33" s="82"/>
      <c r="F33" s="82"/>
      <c r="G33" s="206"/>
    </row>
    <row r="34" spans="1:7" ht="12.75">
      <c r="A34" s="221"/>
      <c r="B34" s="166"/>
      <c r="C34" s="166"/>
      <c r="D34" s="205"/>
      <c r="E34" s="82"/>
      <c r="F34" s="82"/>
      <c r="G34" s="207"/>
    </row>
    <row r="35" spans="1:7" ht="12.75">
      <c r="A35" s="221"/>
      <c r="B35" s="166"/>
      <c r="C35" s="166"/>
      <c r="D35" s="205"/>
      <c r="E35" s="82"/>
      <c r="F35" s="82"/>
      <c r="G35" s="206"/>
    </row>
    <row r="36" spans="1:7" ht="12.75">
      <c r="A36" s="221"/>
      <c r="B36" s="166"/>
      <c r="C36" s="166"/>
      <c r="D36" s="205"/>
      <c r="E36" s="82"/>
      <c r="F36" s="82"/>
      <c r="G36" s="206"/>
    </row>
    <row r="37" spans="1:7" ht="12.75">
      <c r="A37" s="221"/>
      <c r="B37" s="166"/>
      <c r="C37" s="166"/>
      <c r="D37" s="205"/>
      <c r="E37" s="82"/>
      <c r="F37" s="82"/>
      <c r="G37" s="206"/>
    </row>
    <row r="38" spans="1:7" ht="12.75">
      <c r="A38" s="221"/>
      <c r="B38" s="166"/>
      <c r="C38" s="166"/>
      <c r="D38" s="205"/>
      <c r="E38" s="82"/>
      <c r="F38" s="82"/>
      <c r="G38" s="206"/>
    </row>
    <row r="39" spans="1:7" ht="12.75">
      <c r="A39" s="221"/>
      <c r="B39" s="166"/>
      <c r="C39" s="166"/>
      <c r="D39" s="205"/>
      <c r="E39" s="82"/>
      <c r="F39" s="82"/>
      <c r="G39" s="206"/>
    </row>
    <row r="40" spans="1:7" ht="12.75">
      <c r="A40" s="221"/>
      <c r="B40" s="166"/>
      <c r="C40" s="166"/>
      <c r="D40" s="205"/>
      <c r="E40" s="82"/>
      <c r="F40" s="82"/>
      <c r="G40" s="206"/>
    </row>
    <row r="41" spans="1:7" ht="12.75">
      <c r="A41" s="221"/>
      <c r="B41" s="166"/>
      <c r="C41" s="166"/>
      <c r="D41" s="205"/>
      <c r="E41" s="82"/>
      <c r="F41" s="82"/>
      <c r="G41" s="206"/>
    </row>
    <row r="42" spans="1:7" ht="12.75">
      <c r="A42" s="221"/>
      <c r="B42" s="166"/>
      <c r="C42" s="166"/>
      <c r="D42" s="205"/>
      <c r="E42" s="82"/>
      <c r="F42" s="82"/>
      <c r="G42" s="206"/>
    </row>
    <row r="43" spans="1:7" ht="12.75">
      <c r="A43" s="221"/>
      <c r="B43" s="166"/>
      <c r="C43" s="166"/>
      <c r="D43" s="205"/>
      <c r="E43" s="82"/>
      <c r="F43" s="82"/>
      <c r="G43" s="206"/>
    </row>
    <row r="44" spans="1:7" ht="12.75">
      <c r="A44" s="221"/>
      <c r="B44" s="166"/>
      <c r="C44" s="166"/>
      <c r="D44" s="205"/>
      <c r="E44" s="82"/>
      <c r="F44" s="82"/>
      <c r="G44" s="206"/>
    </row>
    <row r="45" spans="1:7" ht="12.75">
      <c r="A45" s="221"/>
      <c r="B45" s="166"/>
      <c r="C45" s="166"/>
      <c r="D45" s="205"/>
      <c r="E45" s="82"/>
      <c r="F45" s="82"/>
      <c r="G45" s="206"/>
    </row>
    <row r="46" spans="1:7" ht="12.75">
      <c r="A46" s="221"/>
      <c r="B46" s="166"/>
      <c r="C46" s="166"/>
      <c r="D46" s="205"/>
      <c r="E46" s="82"/>
      <c r="F46" s="82"/>
      <c r="G46" s="206"/>
    </row>
    <row r="47" spans="1:7" ht="12.75">
      <c r="A47" s="221"/>
      <c r="B47" s="166"/>
      <c r="C47" s="166"/>
      <c r="D47" s="205"/>
      <c r="E47" s="82"/>
      <c r="F47" s="82"/>
      <c r="G47" s="206"/>
    </row>
    <row r="48" spans="1:7" ht="12.75">
      <c r="A48" s="221"/>
      <c r="B48" s="166"/>
      <c r="C48" s="166"/>
      <c r="D48" s="205"/>
      <c r="E48" s="82"/>
      <c r="F48" s="82"/>
      <c r="G48" s="206"/>
    </row>
    <row r="49" spans="1:7" ht="12.75">
      <c r="A49" s="221"/>
      <c r="B49" s="166"/>
      <c r="C49" s="166"/>
      <c r="D49" s="205"/>
      <c r="E49" s="82"/>
      <c r="F49" s="82"/>
      <c r="G49" s="206"/>
    </row>
    <row r="50" spans="1:7" ht="12.75">
      <c r="A50" s="221"/>
      <c r="B50" s="166"/>
      <c r="C50" s="166"/>
      <c r="D50" s="205"/>
      <c r="E50" s="82"/>
      <c r="F50" s="82"/>
      <c r="G50" s="206"/>
    </row>
    <row r="51" spans="1:7" ht="12.75">
      <c r="A51" s="221"/>
      <c r="B51" s="166"/>
      <c r="C51" s="166"/>
      <c r="D51" s="205"/>
      <c r="E51" s="82"/>
      <c r="F51" s="82"/>
      <c r="G51" s="206"/>
    </row>
    <row r="52" spans="1:7" ht="12.75">
      <c r="A52" s="221"/>
      <c r="B52" s="166"/>
      <c r="C52" s="166"/>
      <c r="D52" s="205"/>
      <c r="E52" s="82"/>
      <c r="F52" s="82"/>
      <c r="G52" s="206"/>
    </row>
    <row r="53" spans="1:7" ht="12.75">
      <c r="A53" s="221"/>
      <c r="B53" s="166"/>
      <c r="C53" s="166"/>
      <c r="D53" s="205"/>
      <c r="E53" s="82"/>
      <c r="F53" s="82"/>
      <c r="G53" s="206"/>
    </row>
    <row r="54" spans="1:7" ht="12.75">
      <c r="A54" s="221"/>
      <c r="B54" s="166"/>
      <c r="C54" s="166"/>
      <c r="D54" s="205"/>
      <c r="E54" s="82"/>
      <c r="F54" s="82"/>
      <c r="G54" s="206"/>
    </row>
    <row r="55" spans="1:7" ht="12.75">
      <c r="A55" s="221"/>
      <c r="B55" s="166"/>
      <c r="C55" s="166"/>
      <c r="D55" s="205"/>
      <c r="E55" s="82"/>
      <c r="F55" s="82"/>
      <c r="G55" s="206"/>
    </row>
    <row r="56" spans="1:7" ht="12.75">
      <c r="A56" s="220"/>
      <c r="B56" s="202"/>
      <c r="C56" s="202"/>
      <c r="D56" s="203"/>
      <c r="E56" s="72"/>
      <c r="F56" s="72"/>
      <c r="G56" s="204"/>
    </row>
    <row r="57" spans="1:7" ht="12.75">
      <c r="A57" s="221"/>
      <c r="B57" s="166"/>
      <c r="C57" s="166"/>
      <c r="D57" s="205"/>
      <c r="E57" s="82"/>
      <c r="F57" s="82"/>
      <c r="G57" s="206"/>
    </row>
    <row r="58" spans="1:7" ht="12.75">
      <c r="A58" s="221"/>
      <c r="B58" s="166"/>
      <c r="C58" s="166"/>
      <c r="D58" s="205"/>
      <c r="E58" s="82"/>
      <c r="F58" s="82"/>
      <c r="G58" s="206"/>
    </row>
    <row r="59" spans="1:7" ht="12.75">
      <c r="A59" s="221"/>
      <c r="B59" s="166"/>
      <c r="C59" s="166"/>
      <c r="D59" s="205"/>
      <c r="E59" s="82"/>
      <c r="F59" s="82"/>
      <c r="G59" s="206"/>
    </row>
    <row r="60" spans="1:7" ht="12.75">
      <c r="A60" s="221"/>
      <c r="B60" s="52"/>
      <c r="C60" s="166"/>
      <c r="D60" s="205"/>
      <c r="E60" s="82"/>
      <c r="F60" s="82"/>
      <c r="G60" s="206"/>
    </row>
    <row r="61" spans="1:7" ht="12.75">
      <c r="A61" s="221"/>
      <c r="B61" s="166"/>
      <c r="C61" s="166"/>
      <c r="D61" s="205"/>
      <c r="E61" s="82"/>
      <c r="F61" s="82"/>
      <c r="G61" s="206"/>
    </row>
    <row r="62" spans="1:9" ht="12.75">
      <c r="A62" s="221"/>
      <c r="B62" s="166"/>
      <c r="C62" s="166"/>
      <c r="D62" s="205"/>
      <c r="E62" s="82"/>
      <c r="F62" s="82"/>
      <c r="G62" s="206"/>
      <c r="I62" t="s">
        <v>168</v>
      </c>
    </row>
    <row r="63" spans="1:7" ht="12.75">
      <c r="A63" s="221"/>
      <c r="B63" s="166"/>
      <c r="C63" s="166"/>
      <c r="D63" s="205"/>
      <c r="E63" s="82"/>
      <c r="F63" s="82"/>
      <c r="G63" s="206"/>
    </row>
    <row r="64" spans="1:7" ht="12.75">
      <c r="A64" s="221"/>
      <c r="B64" s="166"/>
      <c r="C64" s="166"/>
      <c r="D64" s="205"/>
      <c r="E64" s="82"/>
      <c r="F64" s="82"/>
      <c r="G64" s="206"/>
    </row>
    <row r="65" spans="1:7" ht="12.75">
      <c r="A65" s="221"/>
      <c r="B65" s="166"/>
      <c r="C65" s="166"/>
      <c r="D65" s="205"/>
      <c r="E65" s="82"/>
      <c r="F65" s="82"/>
      <c r="G65" s="207"/>
    </row>
    <row r="66" spans="1:7" ht="12.75">
      <c r="A66" s="221"/>
      <c r="B66" s="166"/>
      <c r="C66" s="166"/>
      <c r="D66" s="205"/>
      <c r="E66" s="82"/>
      <c r="F66" s="82"/>
      <c r="G66" s="207"/>
    </row>
    <row r="67" spans="1:7" ht="12.75">
      <c r="A67" s="221"/>
      <c r="B67" s="166"/>
      <c r="C67" s="166"/>
      <c r="D67" s="205"/>
      <c r="E67" s="82"/>
      <c r="F67" s="82"/>
      <c r="G67" s="206"/>
    </row>
    <row r="68" spans="1:7" ht="12.75">
      <c r="A68" s="220"/>
      <c r="B68" s="202"/>
      <c r="C68" s="202"/>
      <c r="D68" s="203"/>
      <c r="E68" s="72"/>
      <c r="F68" s="72"/>
      <c r="G68" s="214"/>
    </row>
    <row r="69" spans="1:7" ht="12.75">
      <c r="A69" s="221"/>
      <c r="B69" s="166"/>
      <c r="C69" s="166"/>
      <c r="D69" s="205"/>
      <c r="E69" s="82"/>
      <c r="F69" s="82"/>
      <c r="G69" s="207"/>
    </row>
    <row r="70" spans="1:7" ht="12.75">
      <c r="A70" s="221"/>
      <c r="B70" s="166"/>
      <c r="C70" s="166"/>
      <c r="D70" s="205"/>
      <c r="E70" s="82"/>
      <c r="F70" s="82"/>
      <c r="G70" s="207"/>
    </row>
    <row r="71" spans="1:7" ht="12.75">
      <c r="A71" s="221"/>
      <c r="B71" s="166"/>
      <c r="C71" s="166"/>
      <c r="D71" s="205"/>
      <c r="E71" s="82"/>
      <c r="F71" s="82"/>
      <c r="G71" s="207"/>
    </row>
    <row r="72" spans="1:7" ht="12.75">
      <c r="A72" s="220"/>
      <c r="B72" s="202"/>
      <c r="C72" s="202"/>
      <c r="D72" s="203"/>
      <c r="E72" s="72"/>
      <c r="F72" s="72"/>
      <c r="G72" s="204"/>
    </row>
    <row r="73" spans="1:7" ht="12.75">
      <c r="A73" s="221"/>
      <c r="B73" s="166"/>
      <c r="C73" s="166"/>
      <c r="D73" s="205"/>
      <c r="E73" s="82"/>
      <c r="F73" s="82"/>
      <c r="G73" s="206"/>
    </row>
    <row r="74" spans="1:7" ht="12.75">
      <c r="A74" s="221"/>
      <c r="B74" s="202"/>
      <c r="C74" s="166"/>
      <c r="D74" s="205"/>
      <c r="E74" s="82"/>
      <c r="F74" s="82"/>
      <c r="G74" s="206"/>
    </row>
    <row r="75" spans="1:7" ht="12.75">
      <c r="A75" s="224"/>
      <c r="B75" s="202"/>
      <c r="C75" s="202"/>
      <c r="D75" s="203"/>
      <c r="E75" s="72"/>
      <c r="F75" s="72"/>
      <c r="G75" s="204"/>
    </row>
    <row r="76" spans="1:9" ht="12.75">
      <c r="A76" s="220"/>
      <c r="B76" s="166"/>
      <c r="C76" s="166"/>
      <c r="D76" s="216"/>
      <c r="E76" s="82"/>
      <c r="F76" s="82"/>
      <c r="G76" s="206"/>
      <c r="I76" t="s">
        <v>168</v>
      </c>
    </row>
    <row r="77" spans="1:7" ht="12.75">
      <c r="A77" s="220"/>
      <c r="B77" s="166"/>
      <c r="C77" s="166"/>
      <c r="D77" s="205"/>
      <c r="E77" s="82"/>
      <c r="F77" s="82"/>
      <c r="G77" s="206"/>
    </row>
    <row r="78" spans="1:7" ht="12.75">
      <c r="A78" s="221"/>
      <c r="B78" s="166"/>
      <c r="C78" s="166"/>
      <c r="D78" s="205"/>
      <c r="E78" s="85"/>
      <c r="F78" s="85"/>
      <c r="G78" s="206"/>
    </row>
    <row r="79" spans="1:7" ht="12.75">
      <c r="A79" s="221"/>
      <c r="B79" s="166"/>
      <c r="C79" s="166"/>
      <c r="D79" s="205"/>
      <c r="E79" s="82"/>
      <c r="F79" s="82"/>
      <c r="G79" s="206"/>
    </row>
    <row r="80" spans="1:7" ht="12.75">
      <c r="A80" s="221"/>
      <c r="B80" s="166"/>
      <c r="C80" s="166"/>
      <c r="D80" s="205"/>
      <c r="E80" s="82"/>
      <c r="F80" s="82"/>
      <c r="G80" s="206"/>
    </row>
    <row r="81" spans="1:7" ht="12.75">
      <c r="A81" s="221"/>
      <c r="B81" s="166"/>
      <c r="C81" s="166"/>
      <c r="D81" s="205"/>
      <c r="E81" s="82"/>
      <c r="F81" s="82"/>
      <c r="G81" s="206"/>
    </row>
    <row r="82" spans="1:7" ht="12.75">
      <c r="A82" s="221"/>
      <c r="B82" s="166"/>
      <c r="C82" s="166"/>
      <c r="D82" s="205"/>
      <c r="E82" s="82"/>
      <c r="F82" s="82"/>
      <c r="G82" s="206"/>
    </row>
    <row r="83" spans="1:7" ht="12.75">
      <c r="A83" s="221"/>
      <c r="B83" s="166"/>
      <c r="C83" s="166"/>
      <c r="D83" s="205"/>
      <c r="E83" s="82"/>
      <c r="F83" s="82"/>
      <c r="G83" s="206"/>
    </row>
    <row r="84" spans="1:7" ht="12.75">
      <c r="A84" s="221"/>
      <c r="B84" s="166"/>
      <c r="C84" s="166"/>
      <c r="D84" s="205"/>
      <c r="E84" s="82"/>
      <c r="F84" s="82"/>
      <c r="G84" s="206"/>
    </row>
    <row r="85" spans="1:7" ht="12.75">
      <c r="A85" s="221"/>
      <c r="B85" s="166"/>
      <c r="C85" s="166"/>
      <c r="D85" s="205"/>
      <c r="E85" s="82"/>
      <c r="F85" s="82"/>
      <c r="G85" s="206"/>
    </row>
    <row r="86" spans="1:7" ht="12.75">
      <c r="A86" s="221"/>
      <c r="B86" s="166"/>
      <c r="C86" s="166"/>
      <c r="D86" s="205"/>
      <c r="E86" s="82"/>
      <c r="F86" s="82"/>
      <c r="G86" s="206"/>
    </row>
    <row r="87" spans="1:7" ht="12.75">
      <c r="A87" s="221"/>
      <c r="B87" s="166"/>
      <c r="C87" s="166"/>
      <c r="D87" s="205"/>
      <c r="E87" s="82"/>
      <c r="F87" s="82"/>
      <c r="G87" s="206"/>
    </row>
    <row r="88" spans="1:7" ht="12.75">
      <c r="A88" s="221"/>
      <c r="B88" s="166"/>
      <c r="C88" s="166"/>
      <c r="D88" s="205"/>
      <c r="E88" s="82"/>
      <c r="F88" s="82"/>
      <c r="G88" s="206"/>
    </row>
    <row r="89" spans="1:7" ht="12.75">
      <c r="A89" s="220"/>
      <c r="B89" s="202"/>
      <c r="C89" s="202"/>
      <c r="D89" s="203"/>
      <c r="E89" s="72"/>
      <c r="F89" s="72"/>
      <c r="G89" s="204"/>
    </row>
    <row r="90" spans="1:7" ht="12.75">
      <c r="A90" s="221"/>
      <c r="B90" s="166"/>
      <c r="C90" s="166"/>
      <c r="D90" s="205"/>
      <c r="E90" s="82"/>
      <c r="F90" s="82"/>
      <c r="G90" s="207"/>
    </row>
    <row r="91" spans="1:7" ht="12.75">
      <c r="A91" s="221"/>
      <c r="B91" s="166"/>
      <c r="C91" s="166"/>
      <c r="D91" s="205"/>
      <c r="E91" s="82"/>
      <c r="F91" s="82"/>
      <c r="G91" s="207"/>
    </row>
    <row r="92" spans="1:7" ht="12.75">
      <c r="A92" s="221"/>
      <c r="B92" s="166"/>
      <c r="C92" s="166"/>
      <c r="D92" s="205"/>
      <c r="E92" s="82"/>
      <c r="F92" s="82"/>
      <c r="G92" s="206"/>
    </row>
    <row r="93" spans="1:7" ht="12.75">
      <c r="A93" s="221"/>
      <c r="B93" s="166"/>
      <c r="C93" s="166"/>
      <c r="D93" s="205"/>
      <c r="E93" s="82"/>
      <c r="F93" s="82"/>
      <c r="G93" s="206"/>
    </row>
    <row r="94" spans="1:7" ht="12.75">
      <c r="A94" s="221"/>
      <c r="B94" s="225"/>
      <c r="C94" s="226"/>
      <c r="D94" s="205"/>
      <c r="E94" s="82"/>
      <c r="F94" s="82"/>
      <c r="G94" s="206"/>
    </row>
    <row r="95" spans="1:7" ht="12.75">
      <c r="A95" s="221"/>
      <c r="B95" s="225"/>
      <c r="C95" s="166"/>
      <c r="D95" s="205"/>
      <c r="E95" s="82"/>
      <c r="F95" s="82"/>
      <c r="G95" s="206"/>
    </row>
    <row r="96" spans="1:7" ht="12.75">
      <c r="A96" s="220"/>
      <c r="B96" s="202"/>
      <c r="C96" s="202"/>
      <c r="D96" s="203"/>
      <c r="E96" s="72"/>
      <c r="F96" s="72"/>
      <c r="G96" s="204"/>
    </row>
    <row r="97" spans="1:7" ht="12.75">
      <c r="A97" s="221"/>
      <c r="B97" s="166"/>
      <c r="C97" s="166"/>
      <c r="D97" s="205"/>
      <c r="E97" s="82"/>
      <c r="F97" s="82"/>
      <c r="G97" s="206"/>
    </row>
    <row r="98" spans="1:7" ht="12.75">
      <c r="A98" s="221"/>
      <c r="B98" s="166"/>
      <c r="C98" s="166"/>
      <c r="D98" s="205"/>
      <c r="E98" s="82"/>
      <c r="F98" s="82"/>
      <c r="G98" s="206"/>
    </row>
    <row r="99" spans="1:7" ht="12.75">
      <c r="A99" s="221"/>
      <c r="B99" s="166"/>
      <c r="C99" s="166"/>
      <c r="D99" s="205"/>
      <c r="E99" s="82"/>
      <c r="F99" s="82"/>
      <c r="G99" s="206"/>
    </row>
    <row r="100" spans="1:7" ht="12.75">
      <c r="A100" s="221"/>
      <c r="B100" s="166"/>
      <c r="C100" s="166"/>
      <c r="D100" s="205"/>
      <c r="E100" s="82"/>
      <c r="F100" s="82"/>
      <c r="G100" s="207"/>
    </row>
    <row r="101" spans="1:7" ht="39.75" customHeight="1">
      <c r="A101" s="221"/>
      <c r="B101" s="166"/>
      <c r="C101" s="166"/>
      <c r="D101" s="205"/>
      <c r="E101" s="82"/>
      <c r="F101" s="82"/>
      <c r="G101" s="206"/>
    </row>
    <row r="102" spans="1:7" ht="12.75">
      <c r="A102" s="221"/>
      <c r="B102" s="166"/>
      <c r="C102" s="166"/>
      <c r="D102" s="205"/>
      <c r="E102" s="82"/>
      <c r="F102" s="82"/>
      <c r="G102" s="206"/>
    </row>
    <row r="103" spans="1:7" ht="12.75">
      <c r="A103" s="221"/>
      <c r="B103" s="166"/>
      <c r="C103" s="166"/>
      <c r="D103" s="205"/>
      <c r="E103" s="82"/>
      <c r="F103" s="82"/>
      <c r="G103" s="206"/>
    </row>
    <row r="104" spans="1:7" ht="12.75">
      <c r="A104" s="220"/>
      <c r="B104" s="202"/>
      <c r="C104" s="202"/>
      <c r="D104" s="203"/>
      <c r="E104" s="72"/>
      <c r="F104" s="72"/>
      <c r="G104" s="204"/>
    </row>
    <row r="105" spans="1:7" ht="12.75">
      <c r="A105" s="221"/>
      <c r="B105" s="166"/>
      <c r="C105" s="166"/>
      <c r="D105" s="205"/>
      <c r="E105" s="82"/>
      <c r="F105" s="82"/>
      <c r="G105" s="206"/>
    </row>
    <row r="106" spans="1:7" ht="12.75">
      <c r="A106" s="221"/>
      <c r="B106" s="166"/>
      <c r="C106" s="166"/>
      <c r="D106" s="205"/>
      <c r="E106" s="82"/>
      <c r="F106" s="82"/>
      <c r="G106" s="206"/>
    </row>
    <row r="107" spans="1:7" ht="20.25">
      <c r="A107" s="221"/>
      <c r="B107" s="202"/>
      <c r="C107" s="202"/>
      <c r="D107" s="218"/>
      <c r="E107" s="72"/>
      <c r="F107" s="72"/>
      <c r="G107" s="204"/>
    </row>
  </sheetData>
  <printOptions/>
  <pageMargins left="0.53" right="0.53" top="0.31" bottom="1" header="0.5" footer="0.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11"/>
  <sheetViews>
    <sheetView workbookViewId="0" topLeftCell="A1">
      <selection activeCell="A1" sqref="A1:G111"/>
    </sheetView>
  </sheetViews>
  <sheetFormatPr defaultColWidth="9.00390625" defaultRowHeight="12.75"/>
  <cols>
    <col min="1" max="1" width="4.25390625" style="0" customWidth="1"/>
    <col min="2" max="2" width="7.875" style="0" customWidth="1"/>
    <col min="3" max="3" width="3.875" style="0" customWidth="1"/>
    <col min="4" max="4" width="49.25390625" style="0" customWidth="1"/>
    <col min="5" max="5" width="10.125" style="0" customWidth="1"/>
    <col min="6" max="6" width="10.625" style="0" customWidth="1"/>
    <col min="7" max="7" width="8.75390625" style="0" customWidth="1"/>
  </cols>
  <sheetData>
    <row r="1" spans="1:7" ht="18">
      <c r="A1" s="52"/>
      <c r="B1" s="52"/>
      <c r="C1" s="52"/>
      <c r="D1" s="196"/>
      <c r="E1" s="52"/>
      <c r="F1" s="52"/>
      <c r="G1" s="52"/>
    </row>
    <row r="2" spans="1:7" ht="18">
      <c r="A2" s="52"/>
      <c r="B2" s="52"/>
      <c r="C2" s="52"/>
      <c r="D2" s="196"/>
      <c r="E2" s="52"/>
      <c r="F2" s="52"/>
      <c r="G2" s="219"/>
    </row>
    <row r="3" spans="1:7" ht="18">
      <c r="A3" s="52"/>
      <c r="B3" s="52"/>
      <c r="C3" s="52"/>
      <c r="D3" s="196"/>
      <c r="E3" s="52"/>
      <c r="F3" s="52"/>
      <c r="G3" s="219"/>
    </row>
    <row r="4" spans="1:7" ht="12.75">
      <c r="A4" s="197"/>
      <c r="B4" s="197"/>
      <c r="C4" s="197"/>
      <c r="D4" s="198"/>
      <c r="E4" s="198"/>
      <c r="F4" s="199"/>
      <c r="G4" s="200"/>
    </row>
    <row r="5" spans="1:7" ht="12.75">
      <c r="A5" s="220"/>
      <c r="B5" s="202"/>
      <c r="C5" s="202"/>
      <c r="D5" s="203"/>
      <c r="E5" s="72"/>
      <c r="F5" s="72"/>
      <c r="G5" s="204"/>
    </row>
    <row r="6" spans="1:7" ht="12.75">
      <c r="A6" s="221"/>
      <c r="B6" s="166"/>
      <c r="C6" s="166"/>
      <c r="D6" s="205"/>
      <c r="E6" s="82"/>
      <c r="F6" s="82"/>
      <c r="G6" s="206"/>
    </row>
    <row r="7" spans="1:7" ht="13.5" customHeight="1">
      <c r="A7" s="221"/>
      <c r="B7" s="166"/>
      <c r="C7" s="166"/>
      <c r="D7" s="205"/>
      <c r="E7" s="82"/>
      <c r="F7" s="82"/>
      <c r="G7" s="206"/>
    </row>
    <row r="8" spans="1:7" ht="24.75" customHeight="1">
      <c r="A8" s="221"/>
      <c r="B8" s="166"/>
      <c r="C8" s="166"/>
      <c r="D8" s="205"/>
      <c r="E8" s="82"/>
      <c r="F8" s="82"/>
      <c r="G8" s="206"/>
    </row>
    <row r="9" spans="1:7" ht="25.5" customHeight="1">
      <c r="A9" s="221"/>
      <c r="B9" s="166"/>
      <c r="C9" s="166"/>
      <c r="D9" s="205"/>
      <c r="E9" s="82"/>
      <c r="F9" s="82"/>
      <c r="G9" s="222"/>
    </row>
    <row r="10" spans="1:7" ht="51" customHeight="1">
      <c r="A10" s="221"/>
      <c r="B10" s="166"/>
      <c r="C10" s="166"/>
      <c r="D10" s="205"/>
      <c r="E10" s="82"/>
      <c r="F10" s="82"/>
      <c r="G10" s="207"/>
    </row>
    <row r="11" spans="1:7" ht="12.75">
      <c r="A11" s="221"/>
      <c r="B11" s="166"/>
      <c r="C11" s="166"/>
      <c r="D11" s="205"/>
      <c r="E11" s="82"/>
      <c r="F11" s="82"/>
      <c r="G11" s="207"/>
    </row>
    <row r="12" spans="1:7" ht="12.75">
      <c r="A12" s="220"/>
      <c r="B12" s="202"/>
      <c r="C12" s="202"/>
      <c r="D12" s="203"/>
      <c r="E12" s="72"/>
      <c r="F12" s="72"/>
      <c r="G12" s="204"/>
    </row>
    <row r="13" spans="1:8" ht="12.75">
      <c r="A13" s="221"/>
      <c r="B13" s="166"/>
      <c r="C13" s="166"/>
      <c r="D13" s="205"/>
      <c r="E13" s="82"/>
      <c r="F13" s="82"/>
      <c r="G13" s="206"/>
      <c r="H13" s="51"/>
    </row>
    <row r="14" spans="1:7" ht="41.25" customHeight="1">
      <c r="A14" s="221"/>
      <c r="B14" s="166"/>
      <c r="C14" s="166"/>
      <c r="D14" s="205"/>
      <c r="E14" s="82"/>
      <c r="F14" s="82"/>
      <c r="G14" s="206"/>
    </row>
    <row r="15" spans="1:7" ht="12.75">
      <c r="A15" s="221"/>
      <c r="B15" s="166"/>
      <c r="C15" s="166"/>
      <c r="D15" s="205"/>
      <c r="E15" s="82"/>
      <c r="F15" s="82"/>
      <c r="G15" s="207"/>
    </row>
    <row r="16" spans="1:7" ht="12.75">
      <c r="A16" s="221"/>
      <c r="B16" s="52"/>
      <c r="C16" s="166"/>
      <c r="D16" s="205"/>
      <c r="E16" s="82"/>
      <c r="F16" s="82"/>
      <c r="G16" s="207"/>
    </row>
    <row r="17" spans="1:7" ht="12.75">
      <c r="A17" s="221"/>
      <c r="B17" s="52"/>
      <c r="C17" s="166"/>
      <c r="D17" s="205"/>
      <c r="E17" s="82"/>
      <c r="F17" s="82"/>
      <c r="G17" s="207"/>
    </row>
    <row r="18" spans="1:7" ht="12.75">
      <c r="A18" s="221"/>
      <c r="B18" s="166"/>
      <c r="C18" s="166"/>
      <c r="D18" s="205"/>
      <c r="E18" s="82"/>
      <c r="F18" s="82"/>
      <c r="G18" s="206"/>
    </row>
    <row r="19" spans="1:7" ht="40.5" customHeight="1">
      <c r="A19" s="221"/>
      <c r="B19" s="166"/>
      <c r="C19" s="166"/>
      <c r="D19" s="205"/>
      <c r="E19" s="82"/>
      <c r="F19" s="82"/>
      <c r="G19" s="206"/>
    </row>
    <row r="20" spans="1:7" ht="12.75">
      <c r="A20" s="220"/>
      <c r="B20" s="166"/>
      <c r="C20" s="166"/>
      <c r="D20" s="203"/>
      <c r="E20" s="82"/>
      <c r="F20" s="82"/>
      <c r="G20" s="206"/>
    </row>
    <row r="21" spans="1:7" ht="12.75">
      <c r="A21" s="221"/>
      <c r="B21" s="166"/>
      <c r="C21" s="166"/>
      <c r="D21" s="203"/>
      <c r="E21" s="82"/>
      <c r="F21" s="82"/>
      <c r="G21" s="206"/>
    </row>
    <row r="22" spans="1:7" ht="12.75">
      <c r="A22" s="221"/>
      <c r="B22" s="166"/>
      <c r="C22" s="166"/>
      <c r="D22" s="203"/>
      <c r="E22" s="72"/>
      <c r="F22" s="72"/>
      <c r="G22" s="204"/>
    </row>
    <row r="23" spans="1:7" ht="12.75">
      <c r="A23" s="221"/>
      <c r="B23" s="166"/>
      <c r="C23" s="202"/>
      <c r="D23" s="205"/>
      <c r="E23" s="82"/>
      <c r="F23" s="82"/>
      <c r="G23" s="206"/>
    </row>
    <row r="24" spans="1:7" ht="42.75" customHeight="1">
      <c r="A24" s="220"/>
      <c r="B24" s="202"/>
      <c r="C24" s="166"/>
      <c r="D24" s="205"/>
      <c r="E24" s="82"/>
      <c r="F24" s="82"/>
      <c r="G24" s="206"/>
    </row>
    <row r="25" spans="1:7" ht="14.25" customHeight="1">
      <c r="A25" s="220"/>
      <c r="B25" s="202"/>
      <c r="C25" s="166"/>
      <c r="D25" s="203"/>
      <c r="E25" s="72"/>
      <c r="F25" s="72"/>
      <c r="G25" s="223"/>
    </row>
    <row r="26" spans="1:7" ht="12.75">
      <c r="A26" s="220"/>
      <c r="B26" s="166"/>
      <c r="C26" s="166"/>
      <c r="D26" s="205"/>
      <c r="E26" s="82"/>
      <c r="F26" s="82"/>
      <c r="G26" s="223"/>
    </row>
    <row r="27" spans="1:9" ht="12.75">
      <c r="A27" s="220"/>
      <c r="B27" s="166"/>
      <c r="C27" s="166"/>
      <c r="D27" s="205"/>
      <c r="E27" s="82"/>
      <c r="F27" s="82"/>
      <c r="G27" s="223"/>
      <c r="I27" t="s">
        <v>168</v>
      </c>
    </row>
    <row r="28" spans="1:7" ht="41.25" customHeight="1">
      <c r="A28" s="220"/>
      <c r="B28" s="202"/>
      <c r="C28" s="202"/>
      <c r="D28" s="203"/>
      <c r="E28" s="72"/>
      <c r="F28" s="72"/>
      <c r="G28" s="204"/>
    </row>
    <row r="29" spans="1:7" ht="12.75">
      <c r="A29" s="220"/>
      <c r="B29" s="166"/>
      <c r="C29" s="202"/>
      <c r="D29" s="205"/>
      <c r="E29" s="82"/>
      <c r="F29" s="82"/>
      <c r="G29" s="206"/>
    </row>
    <row r="30" spans="1:7" ht="12.75">
      <c r="A30" s="221"/>
      <c r="B30" s="166"/>
      <c r="C30" s="166"/>
      <c r="D30" s="205"/>
      <c r="E30" s="82"/>
      <c r="F30" s="82"/>
      <c r="G30" s="206"/>
    </row>
    <row r="31" spans="1:7" ht="12.75">
      <c r="A31" s="221"/>
      <c r="B31" s="166"/>
      <c r="C31" s="166"/>
      <c r="D31" s="205"/>
      <c r="E31" s="82"/>
      <c r="F31" s="82"/>
      <c r="G31" s="206"/>
    </row>
    <row r="32" spans="1:7" ht="39" customHeight="1">
      <c r="A32" s="221"/>
      <c r="B32" s="166"/>
      <c r="C32" s="166"/>
      <c r="D32" s="205"/>
      <c r="E32" s="82"/>
      <c r="F32" s="82"/>
      <c r="G32" s="206"/>
    </row>
    <row r="33" spans="1:7" ht="12.75">
      <c r="A33" s="221"/>
      <c r="B33" s="166"/>
      <c r="C33" s="166"/>
      <c r="D33" s="205"/>
      <c r="E33" s="82"/>
      <c r="F33" s="82"/>
      <c r="G33" s="206"/>
    </row>
    <row r="34" spans="1:7" ht="12.75">
      <c r="A34" s="221"/>
      <c r="B34" s="166"/>
      <c r="C34" s="166"/>
      <c r="D34" s="205"/>
      <c r="E34" s="82"/>
      <c r="F34" s="82"/>
      <c r="G34" s="207"/>
    </row>
    <row r="35" spans="1:7" ht="12.75">
      <c r="A35" s="221"/>
      <c r="B35" s="166"/>
      <c r="C35" s="166"/>
      <c r="D35" s="205"/>
      <c r="E35" s="82"/>
      <c r="F35" s="82"/>
      <c r="G35" s="206"/>
    </row>
    <row r="36" spans="1:7" ht="12.75">
      <c r="A36" s="221"/>
      <c r="B36" s="166"/>
      <c r="C36" s="166"/>
      <c r="D36" s="205"/>
      <c r="E36" s="82"/>
      <c r="F36" s="82"/>
      <c r="G36" s="206"/>
    </row>
    <row r="37" spans="1:7" ht="41.25" customHeight="1">
      <c r="A37" s="221"/>
      <c r="B37" s="166"/>
      <c r="C37" s="166"/>
      <c r="D37" s="205"/>
      <c r="E37" s="82"/>
      <c r="F37" s="82"/>
      <c r="G37" s="206"/>
    </row>
    <row r="38" spans="1:7" ht="12.75">
      <c r="A38" s="221"/>
      <c r="B38" s="166"/>
      <c r="C38" s="166"/>
      <c r="D38" s="205"/>
      <c r="E38" s="82"/>
      <c r="F38" s="82"/>
      <c r="G38" s="206"/>
    </row>
    <row r="39" spans="1:7" ht="12.75">
      <c r="A39" s="221"/>
      <c r="B39" s="166"/>
      <c r="C39" s="166"/>
      <c r="D39" s="205"/>
      <c r="E39" s="82"/>
      <c r="F39" s="82"/>
      <c r="G39" s="206"/>
    </row>
    <row r="40" spans="1:7" ht="12.75">
      <c r="A40" s="221"/>
      <c r="B40" s="166"/>
      <c r="C40" s="166"/>
      <c r="D40" s="205"/>
      <c r="E40" s="82"/>
      <c r="F40" s="82"/>
      <c r="G40" s="206"/>
    </row>
    <row r="41" spans="1:7" ht="12.75">
      <c r="A41" s="221"/>
      <c r="B41" s="166"/>
      <c r="C41" s="166"/>
      <c r="D41" s="205"/>
      <c r="E41" s="82"/>
      <c r="F41" s="82"/>
      <c r="G41" s="206"/>
    </row>
    <row r="42" spans="1:7" ht="12.75">
      <c r="A42" s="221"/>
      <c r="B42" s="166"/>
      <c r="C42" s="166"/>
      <c r="D42" s="205"/>
      <c r="E42" s="82"/>
      <c r="F42" s="82"/>
      <c r="G42" s="206"/>
    </row>
    <row r="43" spans="1:7" ht="12.75">
      <c r="A43" s="221"/>
      <c r="B43" s="166"/>
      <c r="C43" s="166"/>
      <c r="D43" s="205"/>
      <c r="E43" s="82"/>
      <c r="F43" s="82"/>
      <c r="G43" s="206"/>
    </row>
    <row r="44" spans="1:7" ht="12.75">
      <c r="A44" s="221"/>
      <c r="B44" s="166"/>
      <c r="C44" s="166"/>
      <c r="D44" s="205"/>
      <c r="E44" s="82"/>
      <c r="F44" s="82"/>
      <c r="G44" s="206"/>
    </row>
    <row r="45" spans="1:7" ht="12.75" customHeight="1">
      <c r="A45" s="221"/>
      <c r="B45" s="166"/>
      <c r="C45" s="166"/>
      <c r="D45" s="205"/>
      <c r="E45" s="82"/>
      <c r="F45" s="82"/>
      <c r="G45" s="206"/>
    </row>
    <row r="46" spans="1:7" ht="12.75">
      <c r="A46" s="221"/>
      <c r="B46" s="166"/>
      <c r="C46" s="166"/>
      <c r="D46" s="205"/>
      <c r="E46" s="82"/>
      <c r="F46" s="82"/>
      <c r="G46" s="206"/>
    </row>
    <row r="47" spans="1:7" ht="24.75" customHeight="1">
      <c r="A47" s="221"/>
      <c r="B47" s="166"/>
      <c r="C47" s="166"/>
      <c r="D47" s="205"/>
      <c r="E47" s="82"/>
      <c r="F47" s="82"/>
      <c r="G47" s="206"/>
    </row>
    <row r="48" spans="1:7" ht="24.75" customHeight="1">
      <c r="A48" s="221"/>
      <c r="B48" s="166"/>
      <c r="C48" s="166"/>
      <c r="D48" s="205"/>
      <c r="E48" s="82"/>
      <c r="F48" s="82"/>
      <c r="G48" s="206"/>
    </row>
    <row r="49" spans="1:7" ht="12.75">
      <c r="A49" s="221"/>
      <c r="B49" s="166"/>
      <c r="C49" s="166"/>
      <c r="D49" s="205"/>
      <c r="E49" s="82"/>
      <c r="F49" s="82"/>
      <c r="G49" s="206"/>
    </row>
    <row r="50" spans="1:7" ht="12.75">
      <c r="A50" s="221"/>
      <c r="B50" s="166"/>
      <c r="C50" s="166"/>
      <c r="D50" s="205"/>
      <c r="E50" s="82"/>
      <c r="F50" s="82"/>
      <c r="G50" s="206"/>
    </row>
    <row r="51" spans="1:7" ht="12.75">
      <c r="A51" s="221"/>
      <c r="B51" s="166"/>
      <c r="C51" s="166"/>
      <c r="D51" s="205"/>
      <c r="E51" s="82"/>
      <c r="F51" s="82"/>
      <c r="G51" s="206"/>
    </row>
    <row r="52" spans="1:7" ht="12.75">
      <c r="A52" s="221"/>
      <c r="B52" s="166"/>
      <c r="C52" s="166"/>
      <c r="D52" s="205"/>
      <c r="E52" s="82"/>
      <c r="F52" s="82"/>
      <c r="G52" s="206"/>
    </row>
    <row r="53" spans="1:7" ht="12.75">
      <c r="A53" s="221"/>
      <c r="B53" s="166"/>
      <c r="C53" s="166"/>
      <c r="D53" s="205"/>
      <c r="E53" s="82"/>
      <c r="F53" s="82"/>
      <c r="G53" s="206"/>
    </row>
    <row r="54" spans="1:7" ht="12.75">
      <c r="A54" s="221"/>
      <c r="B54" s="166"/>
      <c r="C54" s="166"/>
      <c r="D54" s="205"/>
      <c r="E54" s="82"/>
      <c r="F54" s="82"/>
      <c r="G54" s="206"/>
    </row>
    <row r="55" spans="1:7" ht="12.75">
      <c r="A55" s="221"/>
      <c r="B55" s="166"/>
      <c r="C55" s="166"/>
      <c r="D55" s="205"/>
      <c r="E55" s="82"/>
      <c r="F55" s="82"/>
      <c r="G55" s="206"/>
    </row>
    <row r="56" spans="1:7" ht="12.75">
      <c r="A56" s="220"/>
      <c r="B56" s="202"/>
      <c r="C56" s="202"/>
      <c r="D56" s="203"/>
      <c r="E56" s="72"/>
      <c r="F56" s="72"/>
      <c r="G56" s="204"/>
    </row>
    <row r="57" spans="1:7" ht="12.75">
      <c r="A57" s="221"/>
      <c r="B57" s="166"/>
      <c r="C57" s="166"/>
      <c r="D57" s="205"/>
      <c r="E57" s="82"/>
      <c r="F57" s="82"/>
      <c r="G57" s="206"/>
    </row>
    <row r="58" spans="1:7" ht="12.75">
      <c r="A58" s="221"/>
      <c r="B58" s="166"/>
      <c r="C58" s="166"/>
      <c r="D58" s="205"/>
      <c r="E58" s="82"/>
      <c r="F58" s="82"/>
      <c r="G58" s="206"/>
    </row>
    <row r="59" spans="1:7" ht="12.75">
      <c r="A59" s="221"/>
      <c r="B59" s="166"/>
      <c r="C59" s="166"/>
      <c r="D59" s="205"/>
      <c r="E59" s="82"/>
      <c r="F59" s="82"/>
      <c r="G59" s="206"/>
    </row>
    <row r="60" spans="1:7" ht="12.75">
      <c r="A60" s="221"/>
      <c r="B60" s="52"/>
      <c r="C60" s="166"/>
      <c r="D60" s="205"/>
      <c r="E60" s="82"/>
      <c r="F60" s="82"/>
      <c r="G60" s="206"/>
    </row>
    <row r="61" spans="1:7" ht="12.75">
      <c r="A61" s="221"/>
      <c r="B61" s="166"/>
      <c r="C61" s="166"/>
      <c r="D61" s="205"/>
      <c r="E61" s="82"/>
      <c r="F61" s="82"/>
      <c r="G61" s="206"/>
    </row>
    <row r="62" spans="1:7" ht="12.75">
      <c r="A62" s="221"/>
      <c r="B62" s="166"/>
      <c r="C62" s="166"/>
      <c r="D62" s="205"/>
      <c r="E62" s="82"/>
      <c r="F62" s="82"/>
      <c r="G62" s="206"/>
    </row>
    <row r="63" spans="1:7" ht="12.75">
      <c r="A63" s="221"/>
      <c r="B63" s="166"/>
      <c r="C63" s="166"/>
      <c r="D63" s="205"/>
      <c r="E63" s="82"/>
      <c r="F63" s="82"/>
      <c r="G63" s="206"/>
    </row>
    <row r="64" spans="1:7" ht="12.75">
      <c r="A64" s="221"/>
      <c r="B64" s="166"/>
      <c r="C64" s="166"/>
      <c r="D64" s="205"/>
      <c r="E64" s="82"/>
      <c r="F64" s="82"/>
      <c r="G64" s="206"/>
    </row>
    <row r="65" spans="1:7" ht="27" customHeight="1">
      <c r="A65" s="221"/>
      <c r="B65" s="166"/>
      <c r="C65" s="166"/>
      <c r="D65" s="205"/>
      <c r="E65" s="82"/>
      <c r="F65" s="82"/>
      <c r="G65" s="207"/>
    </row>
    <row r="66" spans="1:7" ht="12.75">
      <c r="A66" s="221"/>
      <c r="B66" s="166"/>
      <c r="C66" s="166"/>
      <c r="D66" s="205"/>
      <c r="E66" s="82"/>
      <c r="F66" s="82"/>
      <c r="G66" s="207"/>
    </row>
    <row r="67" spans="1:7" ht="12.75">
      <c r="A67" s="221"/>
      <c r="B67" s="166"/>
      <c r="C67" s="166"/>
      <c r="D67" s="205"/>
      <c r="E67" s="82"/>
      <c r="F67" s="82"/>
      <c r="G67" s="206"/>
    </row>
    <row r="68" spans="1:7" ht="12.75">
      <c r="A68" s="220"/>
      <c r="B68" s="202"/>
      <c r="C68" s="202"/>
      <c r="D68" s="203"/>
      <c r="E68" s="72"/>
      <c r="F68" s="72"/>
      <c r="G68" s="214"/>
    </row>
    <row r="69" spans="1:7" ht="12.75">
      <c r="A69" s="220"/>
      <c r="B69" s="166"/>
      <c r="C69" s="166"/>
      <c r="D69" s="205"/>
      <c r="E69" s="72"/>
      <c r="F69" s="82"/>
      <c r="G69" s="214"/>
    </row>
    <row r="70" spans="1:7" ht="38.25" customHeight="1">
      <c r="A70" s="220"/>
      <c r="B70" s="166"/>
      <c r="C70" s="166"/>
      <c r="D70" s="205"/>
      <c r="E70" s="82"/>
      <c r="F70" s="82"/>
      <c r="G70" s="214"/>
    </row>
    <row r="71" spans="1:7" ht="12" customHeight="1">
      <c r="A71" s="221"/>
      <c r="B71" s="166"/>
      <c r="C71" s="166"/>
      <c r="D71" s="205"/>
      <c r="E71" s="82"/>
      <c r="F71" s="82"/>
      <c r="G71" s="207"/>
    </row>
    <row r="72" spans="1:7" ht="12.75">
      <c r="A72" s="221"/>
      <c r="B72" s="166"/>
      <c r="C72" s="166"/>
      <c r="D72" s="205"/>
      <c r="E72" s="82"/>
      <c r="F72" s="82"/>
      <c r="G72" s="207"/>
    </row>
    <row r="73" spans="1:7" ht="12.75">
      <c r="A73" s="221"/>
      <c r="B73" s="166"/>
      <c r="C73" s="166"/>
      <c r="D73" s="205"/>
      <c r="E73" s="82"/>
      <c r="F73" s="82"/>
      <c r="G73" s="207"/>
    </row>
    <row r="74" spans="1:7" ht="12.75">
      <c r="A74" s="220"/>
      <c r="B74" s="202"/>
      <c r="C74" s="202"/>
      <c r="D74" s="203"/>
      <c r="E74" s="72"/>
      <c r="F74" s="72"/>
      <c r="G74" s="204"/>
    </row>
    <row r="75" spans="1:7" ht="12.75">
      <c r="A75" s="221"/>
      <c r="B75" s="166"/>
      <c r="C75" s="166"/>
      <c r="D75" s="205"/>
      <c r="E75" s="82"/>
      <c r="F75" s="82"/>
      <c r="G75" s="206"/>
    </row>
    <row r="76" spans="1:7" ht="12.75">
      <c r="A76" s="221"/>
      <c r="B76" s="202"/>
      <c r="C76" s="166"/>
      <c r="D76" s="205"/>
      <c r="E76" s="82"/>
      <c r="F76" s="82"/>
      <c r="G76" s="206"/>
    </row>
    <row r="77" spans="1:7" ht="12.75">
      <c r="A77" s="224"/>
      <c r="B77" s="202"/>
      <c r="C77" s="202"/>
      <c r="D77" s="203"/>
      <c r="E77" s="72"/>
      <c r="F77" s="72"/>
      <c r="G77" s="204"/>
    </row>
    <row r="78" spans="1:7" ht="12.75">
      <c r="A78" s="220"/>
      <c r="B78" s="166"/>
      <c r="C78" s="166"/>
      <c r="D78" s="216"/>
      <c r="E78" s="82"/>
      <c r="F78" s="82"/>
      <c r="G78" s="206"/>
    </row>
    <row r="79" spans="1:7" ht="39.75" customHeight="1">
      <c r="A79" s="220"/>
      <c r="B79" s="166"/>
      <c r="C79" s="166"/>
      <c r="D79" s="205"/>
      <c r="E79" s="82"/>
      <c r="F79" s="82"/>
      <c r="G79" s="206"/>
    </row>
    <row r="80" spans="1:7" ht="12.75">
      <c r="A80" s="221"/>
      <c r="B80" s="166"/>
      <c r="C80" s="166"/>
      <c r="D80" s="205"/>
      <c r="E80" s="85"/>
      <c r="F80" s="85"/>
      <c r="G80" s="206"/>
    </row>
    <row r="81" spans="1:7" ht="12.75">
      <c r="A81" s="221"/>
      <c r="B81" s="166"/>
      <c r="C81" s="166"/>
      <c r="D81" s="205"/>
      <c r="E81" s="82"/>
      <c r="F81" s="82"/>
      <c r="G81" s="206"/>
    </row>
    <row r="82" spans="1:7" ht="39.75" customHeight="1">
      <c r="A82" s="221"/>
      <c r="B82" s="166"/>
      <c r="C82" s="166"/>
      <c r="D82" s="205"/>
      <c r="E82" s="82"/>
      <c r="F82" s="82"/>
      <c r="G82" s="206"/>
    </row>
    <row r="83" spans="1:7" ht="12.75">
      <c r="A83" s="221"/>
      <c r="B83" s="166"/>
      <c r="C83" s="166"/>
      <c r="D83" s="205"/>
      <c r="E83" s="82"/>
      <c r="F83" s="82"/>
      <c r="G83" s="206"/>
    </row>
    <row r="84" spans="1:7" ht="26.25" customHeight="1">
      <c r="A84" s="221"/>
      <c r="B84" s="166"/>
      <c r="C84" s="166"/>
      <c r="D84" s="205"/>
      <c r="E84" s="82"/>
      <c r="F84" s="82"/>
      <c r="G84" s="206"/>
    </row>
    <row r="85" spans="1:7" ht="12.75">
      <c r="A85" s="221"/>
      <c r="B85" s="166"/>
      <c r="C85" s="166"/>
      <c r="D85" s="205"/>
      <c r="E85" s="82"/>
      <c r="F85" s="82"/>
      <c r="G85" s="206"/>
    </row>
    <row r="86" spans="1:7" ht="39" customHeight="1">
      <c r="A86" s="221"/>
      <c r="B86" s="166"/>
      <c r="C86" s="166"/>
      <c r="D86" s="205"/>
      <c r="E86" s="82"/>
      <c r="F86" s="82"/>
      <c r="G86" s="206"/>
    </row>
    <row r="87" spans="1:7" ht="12.75">
      <c r="A87" s="221"/>
      <c r="B87" s="166"/>
      <c r="C87" s="166"/>
      <c r="D87" s="205"/>
      <c r="E87" s="82"/>
      <c r="F87" s="82"/>
      <c r="G87" s="206"/>
    </row>
    <row r="88" spans="1:8" ht="39" customHeight="1">
      <c r="A88" s="221"/>
      <c r="B88" s="166"/>
      <c r="C88" s="166"/>
      <c r="D88" s="205"/>
      <c r="E88" s="82"/>
      <c r="F88" s="82"/>
      <c r="G88" s="206"/>
      <c r="H88" t="s">
        <v>168</v>
      </c>
    </row>
    <row r="89" spans="1:7" ht="12.75">
      <c r="A89" s="221"/>
      <c r="B89" s="166"/>
      <c r="C89" s="166"/>
      <c r="D89" s="205"/>
      <c r="E89" s="82"/>
      <c r="F89" s="82"/>
      <c r="G89" s="206"/>
    </row>
    <row r="90" spans="1:7" ht="39" customHeight="1">
      <c r="A90" s="221"/>
      <c r="B90" s="166"/>
      <c r="C90" s="166"/>
      <c r="D90" s="205"/>
      <c r="E90" s="82"/>
      <c r="F90" s="82"/>
      <c r="G90" s="206"/>
    </row>
    <row r="91" spans="1:7" ht="27" customHeight="1">
      <c r="A91" s="221"/>
      <c r="B91" s="166"/>
      <c r="C91" s="166"/>
      <c r="D91" s="205"/>
      <c r="E91" s="82"/>
      <c r="F91" s="82"/>
      <c r="G91" s="206"/>
    </row>
    <row r="92" spans="1:7" ht="15.75" customHeight="1">
      <c r="A92" s="220"/>
      <c r="B92" s="202"/>
      <c r="C92" s="202"/>
      <c r="D92" s="203"/>
      <c r="E92" s="72"/>
      <c r="F92" s="72"/>
      <c r="G92" s="204"/>
    </row>
    <row r="93" spans="1:7" ht="12.75">
      <c r="A93" s="221"/>
      <c r="B93" s="166"/>
      <c r="C93" s="166"/>
      <c r="D93" s="205"/>
      <c r="E93" s="82"/>
      <c r="F93" s="82"/>
      <c r="G93" s="207"/>
    </row>
    <row r="94" spans="1:7" ht="12.75">
      <c r="A94" s="221"/>
      <c r="B94" s="166"/>
      <c r="C94" s="166"/>
      <c r="D94" s="205"/>
      <c r="E94" s="82"/>
      <c r="F94" s="82"/>
      <c r="G94" s="207"/>
    </row>
    <row r="95" spans="1:7" ht="12.75">
      <c r="A95" s="221"/>
      <c r="B95" s="166"/>
      <c r="C95" s="166"/>
      <c r="D95" s="205"/>
      <c r="E95" s="82"/>
      <c r="F95" s="82"/>
      <c r="G95" s="206"/>
    </row>
    <row r="96" spans="1:7" ht="15" customHeight="1">
      <c r="A96" s="221"/>
      <c r="B96" s="166"/>
      <c r="C96" s="166"/>
      <c r="D96" s="205"/>
      <c r="E96" s="82"/>
      <c r="F96" s="82"/>
      <c r="G96" s="206"/>
    </row>
    <row r="97" spans="1:7" ht="12.75">
      <c r="A97" s="221"/>
      <c r="B97" s="225"/>
      <c r="C97" s="226"/>
      <c r="D97" s="205"/>
      <c r="E97" s="82"/>
      <c r="F97" s="82"/>
      <c r="G97" s="206"/>
    </row>
    <row r="98" spans="1:7" ht="12.75">
      <c r="A98" s="221"/>
      <c r="B98" s="225"/>
      <c r="C98" s="166"/>
      <c r="D98" s="205"/>
      <c r="E98" s="82"/>
      <c r="F98" s="82"/>
      <c r="G98" s="206"/>
    </row>
    <row r="99" spans="1:7" ht="12.75">
      <c r="A99" s="220"/>
      <c r="B99" s="202"/>
      <c r="C99" s="202"/>
      <c r="D99" s="203"/>
      <c r="E99" s="72"/>
      <c r="F99" s="72"/>
      <c r="G99" s="204"/>
    </row>
    <row r="100" spans="1:7" ht="12.75">
      <c r="A100" s="221"/>
      <c r="B100" s="166"/>
      <c r="C100" s="166"/>
      <c r="D100" s="205"/>
      <c r="E100" s="82"/>
      <c r="F100" s="82"/>
      <c r="G100" s="206"/>
    </row>
    <row r="101" spans="1:7" ht="12.75">
      <c r="A101" s="221"/>
      <c r="B101" s="166"/>
      <c r="C101" s="166"/>
      <c r="D101" s="205"/>
      <c r="E101" s="82"/>
      <c r="F101" s="82"/>
      <c r="G101" s="206"/>
    </row>
    <row r="102" spans="1:7" ht="12.75">
      <c r="A102" s="221"/>
      <c r="B102" s="166"/>
      <c r="C102" s="166"/>
      <c r="D102" s="205"/>
      <c r="E102" s="82"/>
      <c r="F102" s="82"/>
      <c r="G102" s="206"/>
    </row>
    <row r="103" spans="1:7" ht="39" customHeight="1">
      <c r="A103" s="221"/>
      <c r="B103" s="166"/>
      <c r="C103" s="166"/>
      <c r="D103" s="205"/>
      <c r="E103" s="82"/>
      <c r="F103" s="82"/>
      <c r="G103" s="207"/>
    </row>
    <row r="104" spans="1:7" ht="12.75">
      <c r="A104" s="221"/>
      <c r="B104" s="166"/>
      <c r="C104" s="166"/>
      <c r="D104" s="205"/>
      <c r="E104" s="82"/>
      <c r="F104" s="82"/>
      <c r="G104" s="206"/>
    </row>
    <row r="105" spans="1:7" ht="12.75">
      <c r="A105" s="221"/>
      <c r="B105" s="166"/>
      <c r="C105" s="166"/>
      <c r="D105" s="205"/>
      <c r="E105" s="82"/>
      <c r="F105" s="82"/>
      <c r="G105" s="206"/>
    </row>
    <row r="106" spans="1:7" ht="12.75">
      <c r="A106" s="221"/>
      <c r="B106" s="166"/>
      <c r="C106" s="166"/>
      <c r="D106" s="205"/>
      <c r="E106" s="82"/>
      <c r="F106" s="82"/>
      <c r="G106" s="206"/>
    </row>
    <row r="107" spans="1:7" ht="12.75">
      <c r="A107" s="220"/>
      <c r="B107" s="202"/>
      <c r="C107" s="202"/>
      <c r="D107" s="203"/>
      <c r="E107" s="72"/>
      <c r="F107" s="72"/>
      <c r="G107" s="204"/>
    </row>
    <row r="108" spans="1:7" ht="12.75">
      <c r="A108" s="221"/>
      <c r="B108" s="166"/>
      <c r="C108" s="166"/>
      <c r="D108" s="205"/>
      <c r="E108" s="82"/>
      <c r="F108" s="82"/>
      <c r="G108" s="206"/>
    </row>
    <row r="109" spans="1:7" ht="12.75">
      <c r="A109" s="221"/>
      <c r="B109" s="166"/>
      <c r="C109" s="166"/>
      <c r="D109" s="205"/>
      <c r="E109" s="82"/>
      <c r="F109" s="82"/>
      <c r="G109" s="206"/>
    </row>
    <row r="110" spans="1:7" ht="20.25">
      <c r="A110" s="221"/>
      <c r="B110" s="202"/>
      <c r="C110" s="202"/>
      <c r="D110" s="218"/>
      <c r="E110" s="72"/>
      <c r="F110" s="72"/>
      <c r="G110" s="204"/>
    </row>
    <row r="111" spans="1:7" ht="12.75">
      <c r="A111" s="52"/>
      <c r="B111" s="52"/>
      <c r="C111" s="52"/>
      <c r="D111" s="52"/>
      <c r="E111" s="52"/>
      <c r="F111" s="52"/>
      <c r="G111" s="52"/>
    </row>
  </sheetData>
  <printOptions/>
  <pageMargins left="0.56" right="0.4" top="0.57" bottom="0.51" header="0.5" footer="0.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19"/>
  <sheetViews>
    <sheetView workbookViewId="0" topLeftCell="I117">
      <selection activeCell="A1" sqref="A1:G119"/>
    </sheetView>
  </sheetViews>
  <sheetFormatPr defaultColWidth="9.00390625" defaultRowHeight="12.75"/>
  <cols>
    <col min="2" max="2" width="7.625" style="0" customWidth="1"/>
    <col min="3" max="3" width="5.625" style="0" customWidth="1"/>
    <col min="4" max="4" width="39.25390625" style="0" customWidth="1"/>
    <col min="5" max="5" width="12.125" style="0" customWidth="1"/>
    <col min="6" max="6" width="10.625" style="0" customWidth="1"/>
    <col min="7" max="7" width="10.00390625" style="0" customWidth="1"/>
  </cols>
  <sheetData>
    <row r="1" ht="18">
      <c r="D1" s="134" t="s">
        <v>190</v>
      </c>
    </row>
    <row r="2" spans="4:7" ht="18">
      <c r="D2" s="134" t="s">
        <v>191</v>
      </c>
      <c r="G2" s="7"/>
    </row>
    <row r="3" spans="4:7" ht="18.75" thickBot="1">
      <c r="D3" s="134"/>
      <c r="G3" s="7"/>
    </row>
    <row r="4" spans="1:7" ht="24" customHeight="1" thickBot="1">
      <c r="A4" s="55" t="s">
        <v>2</v>
      </c>
      <c r="B4" s="56" t="s">
        <v>3</v>
      </c>
      <c r="C4" s="56" t="s">
        <v>4</v>
      </c>
      <c r="D4" s="57" t="s">
        <v>5</v>
      </c>
      <c r="E4" s="57" t="s">
        <v>156</v>
      </c>
      <c r="F4" s="135" t="s">
        <v>192</v>
      </c>
      <c r="G4" s="136" t="s">
        <v>193</v>
      </c>
    </row>
    <row r="5" spans="1:7" ht="13.5" thickBot="1">
      <c r="A5" s="137">
        <v>700</v>
      </c>
      <c r="B5" s="138"/>
      <c r="C5" s="139"/>
      <c r="D5" s="140" t="s">
        <v>30</v>
      </c>
      <c r="E5" s="141">
        <f>SUM(E6)</f>
        <v>628064</v>
      </c>
      <c r="F5" s="142">
        <f>SUM(F6)</f>
        <v>342204</v>
      </c>
      <c r="G5" s="143">
        <f>SUM(F5/E5)</f>
        <v>0.5448553013705609</v>
      </c>
    </row>
    <row r="6" spans="1:7" ht="12.75" customHeight="1">
      <c r="A6" s="68"/>
      <c r="B6" s="144">
        <v>70005</v>
      </c>
      <c r="C6" s="144"/>
      <c r="D6" s="87" t="s">
        <v>165</v>
      </c>
      <c r="E6" s="71">
        <f>SUM(E7+E8+E9+E10+E11)</f>
        <v>628064</v>
      </c>
      <c r="F6" s="71">
        <f>SUM(F7+F8+F9+F10+F11)</f>
        <v>342204</v>
      </c>
      <c r="G6" s="145">
        <f>SUM(F6/E6)</f>
        <v>0.5448553013705609</v>
      </c>
    </row>
    <row r="7" spans="1:7" ht="25.5" customHeight="1">
      <c r="A7" s="68"/>
      <c r="B7" s="146"/>
      <c r="C7" s="147" t="s">
        <v>194</v>
      </c>
      <c r="D7" s="148" t="s">
        <v>195</v>
      </c>
      <c r="E7" s="94">
        <v>598900</v>
      </c>
      <c r="F7" s="149">
        <v>312198</v>
      </c>
      <c r="G7" s="145">
        <f>SUM(F7/E7)</f>
        <v>0.5212856904324595</v>
      </c>
    </row>
    <row r="8" spans="1:7" ht="25.5" customHeight="1">
      <c r="A8" s="68"/>
      <c r="B8" s="146"/>
      <c r="C8" s="147" t="s">
        <v>196</v>
      </c>
      <c r="D8" s="148" t="s">
        <v>197</v>
      </c>
      <c r="E8" s="94">
        <v>14000</v>
      </c>
      <c r="F8" s="149">
        <v>8706</v>
      </c>
      <c r="G8" s="145">
        <f>SUM(F8/E8)</f>
        <v>0.6218571428571429</v>
      </c>
    </row>
    <row r="9" spans="1:7" ht="25.5" customHeight="1">
      <c r="A9" s="68"/>
      <c r="B9" s="146"/>
      <c r="C9" s="147" t="s">
        <v>198</v>
      </c>
      <c r="D9" s="148" t="s">
        <v>199</v>
      </c>
      <c r="E9" s="94">
        <v>7500</v>
      </c>
      <c r="F9" s="149">
        <v>7500</v>
      </c>
      <c r="G9" s="227"/>
    </row>
    <row r="10" spans="1:7" ht="62.25" customHeight="1">
      <c r="A10" s="68"/>
      <c r="B10" s="146"/>
      <c r="C10" s="147" t="s">
        <v>200</v>
      </c>
      <c r="D10" s="148" t="s">
        <v>201</v>
      </c>
      <c r="E10" s="94">
        <v>6314</v>
      </c>
      <c r="F10" s="149">
        <v>12452</v>
      </c>
      <c r="G10" s="150">
        <f>F10/E10</f>
        <v>1.9721254355400697</v>
      </c>
    </row>
    <row r="11" spans="1:7" ht="13.5" thickBot="1">
      <c r="A11" s="68"/>
      <c r="B11" s="146"/>
      <c r="C11" s="147" t="s">
        <v>202</v>
      </c>
      <c r="D11" s="148" t="s">
        <v>203</v>
      </c>
      <c r="E11" s="94">
        <v>1350</v>
      </c>
      <c r="F11" s="149">
        <v>1348</v>
      </c>
      <c r="G11" s="150">
        <f>F11/E11</f>
        <v>0.9985185185185185</v>
      </c>
    </row>
    <row r="12" spans="1:7" ht="13.5" thickBot="1">
      <c r="A12" s="137">
        <v>750</v>
      </c>
      <c r="B12" s="138"/>
      <c r="C12" s="139"/>
      <c r="D12" s="140" t="s">
        <v>49</v>
      </c>
      <c r="E12" s="141">
        <f>SUM(E13+E15+E18)</f>
        <v>95357</v>
      </c>
      <c r="F12" s="141">
        <f>SUM(F13+F15+F18)</f>
        <v>77178</v>
      </c>
      <c r="G12" s="151">
        <f>SUM(F12/E12)</f>
        <v>0.8093585158929077</v>
      </c>
    </row>
    <row r="13" spans="1:7" ht="12.75">
      <c r="A13" s="68"/>
      <c r="B13" s="144">
        <v>75011</v>
      </c>
      <c r="C13" s="144"/>
      <c r="D13" s="87" t="s">
        <v>50</v>
      </c>
      <c r="E13" s="71">
        <v>66657</v>
      </c>
      <c r="F13" s="71">
        <f>SUM(F14)</f>
        <v>52354</v>
      </c>
      <c r="G13" s="145">
        <f>F13/E13</f>
        <v>0.7854238864635372</v>
      </c>
    </row>
    <row r="14" spans="1:7" ht="51.75" customHeight="1">
      <c r="A14" s="68"/>
      <c r="B14" s="146"/>
      <c r="C14" s="152">
        <v>201</v>
      </c>
      <c r="D14" s="87" t="s">
        <v>204</v>
      </c>
      <c r="E14" s="97">
        <v>66657</v>
      </c>
      <c r="F14" s="179">
        <v>52354</v>
      </c>
      <c r="G14" s="145">
        <f>SUM(F14/E14)</f>
        <v>0.7854238864635372</v>
      </c>
    </row>
    <row r="15" spans="1:7" ht="12.75">
      <c r="A15" s="68"/>
      <c r="B15" s="155">
        <v>75023</v>
      </c>
      <c r="C15" s="155"/>
      <c r="D15" s="153" t="s">
        <v>205</v>
      </c>
      <c r="E15" s="184">
        <f>SUM(E17+E16)</f>
        <v>10900</v>
      </c>
      <c r="F15" s="71">
        <f>SUM(F16+F17)</f>
        <v>7048</v>
      </c>
      <c r="G15" s="150">
        <f>(F15/E15)</f>
        <v>0.6466055045871559</v>
      </c>
    </row>
    <row r="16" spans="1:7" ht="12.75">
      <c r="A16" s="68"/>
      <c r="B16" s="52"/>
      <c r="C16" s="146" t="s">
        <v>206</v>
      </c>
      <c r="D16" s="156" t="s">
        <v>207</v>
      </c>
      <c r="E16" s="76">
        <v>1000</v>
      </c>
      <c r="F16" s="157">
        <v>708</v>
      </c>
      <c r="G16" s="228">
        <f>SUM(F16/E16)</f>
        <v>0.708</v>
      </c>
    </row>
    <row r="17" spans="1:7" ht="12.75">
      <c r="A17" s="68"/>
      <c r="B17" s="52"/>
      <c r="C17" s="155" t="s">
        <v>202</v>
      </c>
      <c r="D17" s="153" t="s">
        <v>203</v>
      </c>
      <c r="E17" s="184">
        <v>9900</v>
      </c>
      <c r="F17" s="71">
        <v>6340</v>
      </c>
      <c r="G17" s="150">
        <f>F17/E17</f>
        <v>0.6404040404040404</v>
      </c>
    </row>
    <row r="18" spans="1:7" ht="12.75">
      <c r="A18" s="68"/>
      <c r="B18" s="155">
        <v>75056</v>
      </c>
      <c r="C18" s="144"/>
      <c r="D18" s="87" t="s">
        <v>208</v>
      </c>
      <c r="E18" s="71">
        <f>SUM(E19)</f>
        <v>17800</v>
      </c>
      <c r="F18" s="71">
        <f>SUM(F19)</f>
        <v>17776</v>
      </c>
      <c r="G18" s="145">
        <f>F18/E18</f>
        <v>0.9986516853932584</v>
      </c>
    </row>
    <row r="19" spans="1:7" ht="52.5" customHeight="1" thickBot="1">
      <c r="A19" s="158"/>
      <c r="B19" s="152"/>
      <c r="C19" s="144">
        <v>201</v>
      </c>
      <c r="D19" s="87" t="s">
        <v>204</v>
      </c>
      <c r="E19" s="71">
        <v>17800</v>
      </c>
      <c r="F19" s="71">
        <v>17776</v>
      </c>
      <c r="G19" s="145">
        <f>SUM(F19/E19)</f>
        <v>0.9986516853932584</v>
      </c>
    </row>
    <row r="20" spans="1:7" ht="12.75">
      <c r="A20" s="159">
        <v>751</v>
      </c>
      <c r="B20" s="160"/>
      <c r="C20" s="161"/>
      <c r="D20" s="162" t="s">
        <v>176</v>
      </c>
      <c r="E20" s="163"/>
      <c r="F20" s="164"/>
      <c r="G20" s="165"/>
    </row>
    <row r="21" spans="1:7" ht="12.75">
      <c r="A21" s="68"/>
      <c r="B21" s="166"/>
      <c r="C21" s="167"/>
      <c r="D21" s="168" t="s">
        <v>177</v>
      </c>
      <c r="E21" s="105"/>
      <c r="F21" s="157"/>
      <c r="G21" s="169"/>
    </row>
    <row r="22" spans="1:7" ht="13.5" thickBot="1">
      <c r="A22" s="123"/>
      <c r="B22" s="170"/>
      <c r="C22" s="171"/>
      <c r="D22" s="172" t="s">
        <v>178</v>
      </c>
      <c r="E22" s="173">
        <f>SUM(E23+E25)</f>
        <v>21764</v>
      </c>
      <c r="F22" s="174">
        <f>SUM(F23+F25)</f>
        <v>21564</v>
      </c>
      <c r="G22" s="175">
        <f>SUM(F22/E22)</f>
        <v>0.9908105127733873</v>
      </c>
    </row>
    <row r="23" spans="1:7" ht="25.5" customHeight="1">
      <c r="A23" s="176"/>
      <c r="B23" s="155">
        <v>75101</v>
      </c>
      <c r="C23" s="177"/>
      <c r="D23" s="178" t="s">
        <v>209</v>
      </c>
      <c r="E23" s="154">
        <v>1029</v>
      </c>
      <c r="F23" s="179">
        <f>SUM(F24)</f>
        <v>829</v>
      </c>
      <c r="G23" s="145">
        <f>SUM(F23/E23)</f>
        <v>0.8056365403304179</v>
      </c>
    </row>
    <row r="24" spans="1:7" ht="50.25" customHeight="1">
      <c r="A24" s="78"/>
      <c r="B24" s="181"/>
      <c r="C24" s="229">
        <v>201</v>
      </c>
      <c r="D24" s="230" t="s">
        <v>204</v>
      </c>
      <c r="E24" s="149">
        <v>1029</v>
      </c>
      <c r="F24" s="149">
        <v>829</v>
      </c>
      <c r="G24" s="231">
        <f>SUM(F24/E24)</f>
        <v>0.8056365403304179</v>
      </c>
    </row>
    <row r="25" spans="1:9" ht="38.25" customHeight="1">
      <c r="A25" s="212"/>
      <c r="B25" s="144">
        <v>75109</v>
      </c>
      <c r="C25" s="144"/>
      <c r="D25" s="87" t="s">
        <v>210</v>
      </c>
      <c r="E25" s="71">
        <f>SUM(E26)</f>
        <v>20735</v>
      </c>
      <c r="F25" s="71">
        <f>SUM(F26)</f>
        <v>20735</v>
      </c>
      <c r="G25" s="145">
        <f>SUM(F25/E25)</f>
        <v>1</v>
      </c>
      <c r="I25" t="s">
        <v>168</v>
      </c>
    </row>
    <row r="26" spans="1:7" ht="54" customHeight="1" thickBot="1">
      <c r="A26" s="232"/>
      <c r="B26" s="233"/>
      <c r="C26" s="234">
        <v>201</v>
      </c>
      <c r="D26" s="235" t="s">
        <v>204</v>
      </c>
      <c r="E26" s="236">
        <v>20735</v>
      </c>
      <c r="F26" s="236">
        <v>20735</v>
      </c>
      <c r="G26" s="237">
        <f>SUM(F26/E26)</f>
        <v>1</v>
      </c>
    </row>
    <row r="27" spans="1:7" ht="26.25" customHeight="1" thickBot="1">
      <c r="A27" s="137">
        <v>754</v>
      </c>
      <c r="B27" s="238"/>
      <c r="C27" s="171"/>
      <c r="D27" s="239" t="s">
        <v>211</v>
      </c>
      <c r="E27" s="174">
        <v>0</v>
      </c>
      <c r="F27" s="174">
        <f>SUM(F28)</f>
        <v>60</v>
      </c>
      <c r="G27" s="240"/>
    </row>
    <row r="28" spans="1:7" ht="12.75">
      <c r="A28" s="159"/>
      <c r="B28" s="166">
        <v>75416</v>
      </c>
      <c r="C28" s="229"/>
      <c r="D28" s="230" t="s">
        <v>212</v>
      </c>
      <c r="E28" s="149">
        <v>0</v>
      </c>
      <c r="F28" s="157">
        <f>SUM(F29)</f>
        <v>60</v>
      </c>
      <c r="G28" s="241"/>
    </row>
    <row r="29" spans="1:7" ht="26.25" customHeight="1" thickBot="1">
      <c r="A29" s="242"/>
      <c r="B29" s="243"/>
      <c r="C29" s="234" t="s">
        <v>213</v>
      </c>
      <c r="D29" s="235" t="s">
        <v>214</v>
      </c>
      <c r="E29" s="236">
        <v>0</v>
      </c>
      <c r="F29" s="236">
        <v>60</v>
      </c>
      <c r="G29" s="244"/>
    </row>
    <row r="30" spans="1:7" ht="39" customHeight="1" thickBot="1">
      <c r="A30" s="242">
        <v>756</v>
      </c>
      <c r="B30" s="238"/>
      <c r="C30" s="245"/>
      <c r="D30" s="239" t="s">
        <v>215</v>
      </c>
      <c r="E30" s="174">
        <f>SUM(E31+E34+E39+E50+E53+E55)</f>
        <v>10799776</v>
      </c>
      <c r="F30" s="174">
        <f>SUM(F31+F34+F39+F50+F53+F55)</f>
        <v>7955362</v>
      </c>
      <c r="G30" s="246">
        <f aca="true" t="shared" si="0" ref="G30:G35">SUM(F30/E30)</f>
        <v>0.7366228706965774</v>
      </c>
    </row>
    <row r="31" spans="1:7" ht="25.5" customHeight="1">
      <c r="A31" s="159"/>
      <c r="B31" s="247">
        <v>75601</v>
      </c>
      <c r="C31" s="182"/>
      <c r="D31" s="87" t="s">
        <v>216</v>
      </c>
      <c r="E31" s="71">
        <f>SUM(E32+E33)</f>
        <v>46956</v>
      </c>
      <c r="F31" s="71">
        <f>SUM(F32+F33)</f>
        <v>20895</v>
      </c>
      <c r="G31" s="145">
        <f t="shared" si="0"/>
        <v>0.44499105545617174</v>
      </c>
    </row>
    <row r="32" spans="1:7" ht="25.5" customHeight="1">
      <c r="A32" s="68"/>
      <c r="B32" s="166"/>
      <c r="C32" s="144" t="s">
        <v>217</v>
      </c>
      <c r="D32" s="87" t="s">
        <v>218</v>
      </c>
      <c r="E32" s="71">
        <v>44956</v>
      </c>
      <c r="F32" s="71">
        <v>20595</v>
      </c>
      <c r="G32" s="145">
        <f t="shared" si="0"/>
        <v>0.45811460094314443</v>
      </c>
    </row>
    <row r="33" spans="1:7" ht="25.5" customHeight="1">
      <c r="A33" s="68"/>
      <c r="B33" s="166"/>
      <c r="C33" s="144" t="s">
        <v>219</v>
      </c>
      <c r="D33" s="87" t="s">
        <v>220</v>
      </c>
      <c r="E33" s="71">
        <v>2000</v>
      </c>
      <c r="F33" s="71">
        <v>300</v>
      </c>
      <c r="G33" s="145">
        <f t="shared" si="0"/>
        <v>0.15</v>
      </c>
    </row>
    <row r="34" spans="1:7" ht="52.5" customHeight="1">
      <c r="A34" s="68"/>
      <c r="B34" s="247">
        <v>75615</v>
      </c>
      <c r="C34" s="144"/>
      <c r="D34" s="87" t="s">
        <v>221</v>
      </c>
      <c r="E34" s="71">
        <f>SUM(E35+E36+E37+E38)</f>
        <v>8140882</v>
      </c>
      <c r="F34" s="71">
        <f>SUM(F35+F36+F37+F38)</f>
        <v>6059098</v>
      </c>
      <c r="G34" s="145">
        <f t="shared" si="0"/>
        <v>0.74428028805724</v>
      </c>
    </row>
    <row r="35" spans="1:7" ht="12.75">
      <c r="A35" s="68"/>
      <c r="B35" s="247"/>
      <c r="C35" s="144" t="s">
        <v>222</v>
      </c>
      <c r="D35" s="87" t="s">
        <v>223</v>
      </c>
      <c r="E35" s="71">
        <v>8006882</v>
      </c>
      <c r="F35" s="71">
        <v>5928102</v>
      </c>
      <c r="G35" s="145">
        <f t="shared" si="0"/>
        <v>0.740375841682193</v>
      </c>
    </row>
    <row r="36" spans="1:7" ht="12.75">
      <c r="A36" s="68"/>
      <c r="B36" s="247"/>
      <c r="C36" s="144" t="s">
        <v>224</v>
      </c>
      <c r="D36" s="87" t="s">
        <v>225</v>
      </c>
      <c r="E36" s="71">
        <v>4000</v>
      </c>
      <c r="F36" s="71">
        <v>4480</v>
      </c>
      <c r="G36" s="150">
        <f>F36/E36</f>
        <v>1.12</v>
      </c>
    </row>
    <row r="37" spans="1:7" ht="12.75">
      <c r="A37" s="68"/>
      <c r="B37" s="166"/>
      <c r="C37" s="144" t="s">
        <v>226</v>
      </c>
      <c r="D37" s="87" t="s">
        <v>227</v>
      </c>
      <c r="E37" s="71">
        <v>5000</v>
      </c>
      <c r="F37" s="71">
        <v>3212</v>
      </c>
      <c r="G37" s="145">
        <f aca="true" t="shared" si="1" ref="G37:G51">SUM(F37/E37)</f>
        <v>0.6424</v>
      </c>
    </row>
    <row r="38" spans="1:7" ht="25.5" customHeight="1">
      <c r="A38" s="183"/>
      <c r="B38" s="248"/>
      <c r="C38" s="155" t="s">
        <v>219</v>
      </c>
      <c r="D38" s="153" t="s">
        <v>220</v>
      </c>
      <c r="E38" s="184">
        <v>125000</v>
      </c>
      <c r="F38" s="71">
        <v>123304</v>
      </c>
      <c r="G38" s="249">
        <f t="shared" si="1"/>
        <v>0.986432</v>
      </c>
    </row>
    <row r="39" spans="1:7" ht="52.5" customHeight="1">
      <c r="A39" s="183"/>
      <c r="B39" s="250">
        <v>75616</v>
      </c>
      <c r="C39" s="229"/>
      <c r="D39" s="87" t="s">
        <v>228</v>
      </c>
      <c r="E39" s="71">
        <f>SUM(E40+E41+E42+E43+E44+E45+E46+E47+E48+E49)</f>
        <v>1031630</v>
      </c>
      <c r="F39" s="71">
        <f>SUM(F40+F41+F42+F43+F44+F45+F46+F47+F48+F49)</f>
        <v>756110</v>
      </c>
      <c r="G39" s="251">
        <f t="shared" si="1"/>
        <v>0.7329275030776539</v>
      </c>
    </row>
    <row r="40" spans="1:7" ht="12.75">
      <c r="A40" s="183"/>
      <c r="B40" s="247"/>
      <c r="C40" s="144" t="s">
        <v>222</v>
      </c>
      <c r="D40" s="87" t="s">
        <v>223</v>
      </c>
      <c r="E40" s="71">
        <v>824095</v>
      </c>
      <c r="F40" s="71">
        <v>554578</v>
      </c>
      <c r="G40" s="145">
        <f t="shared" si="1"/>
        <v>0.6729539676857644</v>
      </c>
    </row>
    <row r="41" spans="1:7" ht="12.75">
      <c r="A41" s="68"/>
      <c r="B41" s="166"/>
      <c r="C41" s="252" t="s">
        <v>229</v>
      </c>
      <c r="D41" s="87" t="s">
        <v>230</v>
      </c>
      <c r="E41" s="71">
        <v>50000</v>
      </c>
      <c r="F41" s="71">
        <v>44672</v>
      </c>
      <c r="G41" s="145">
        <f t="shared" si="1"/>
        <v>0.89344</v>
      </c>
    </row>
    <row r="42" spans="1:7" ht="12.75">
      <c r="A42" s="68"/>
      <c r="B42" s="166"/>
      <c r="C42" s="144" t="s">
        <v>231</v>
      </c>
      <c r="D42" s="87" t="s">
        <v>232</v>
      </c>
      <c r="E42" s="71">
        <v>7000</v>
      </c>
      <c r="F42" s="71">
        <v>6355</v>
      </c>
      <c r="G42" s="145">
        <f t="shared" si="1"/>
        <v>0.9078571428571428</v>
      </c>
    </row>
    <row r="43" spans="1:7" ht="12.75">
      <c r="A43" s="68"/>
      <c r="B43" s="166"/>
      <c r="C43" s="144" t="s">
        <v>224</v>
      </c>
      <c r="D43" s="87" t="s">
        <v>225</v>
      </c>
      <c r="E43" s="71">
        <v>57535</v>
      </c>
      <c r="F43" s="71">
        <v>41325</v>
      </c>
      <c r="G43" s="145">
        <f t="shared" si="1"/>
        <v>0.7182584513774224</v>
      </c>
    </row>
    <row r="44" spans="1:7" ht="12.75">
      <c r="A44" s="68"/>
      <c r="B44" s="166"/>
      <c r="C44" s="155" t="s">
        <v>233</v>
      </c>
      <c r="D44" s="153" t="s">
        <v>234</v>
      </c>
      <c r="E44" s="184">
        <v>15000</v>
      </c>
      <c r="F44" s="71">
        <v>16687</v>
      </c>
      <c r="G44" s="145">
        <f t="shared" si="1"/>
        <v>1.1124666666666667</v>
      </c>
    </row>
    <row r="45" spans="1:7" ht="12.75">
      <c r="A45" s="68"/>
      <c r="B45" s="166"/>
      <c r="C45" s="155" t="s">
        <v>235</v>
      </c>
      <c r="D45" s="153" t="s">
        <v>236</v>
      </c>
      <c r="E45" s="184">
        <v>2000</v>
      </c>
      <c r="F45" s="71">
        <v>1472</v>
      </c>
      <c r="G45" s="145">
        <f t="shared" si="1"/>
        <v>0.736</v>
      </c>
    </row>
    <row r="46" spans="1:7" ht="12.75">
      <c r="A46" s="68"/>
      <c r="B46" s="166"/>
      <c r="C46" s="144" t="s">
        <v>237</v>
      </c>
      <c r="D46" s="87" t="s">
        <v>238</v>
      </c>
      <c r="E46" s="71">
        <v>23000</v>
      </c>
      <c r="F46" s="71">
        <v>27983</v>
      </c>
      <c r="G46" s="145">
        <f t="shared" si="1"/>
        <v>1.2166521739130436</v>
      </c>
    </row>
    <row r="47" spans="1:7" ht="25.5" customHeight="1">
      <c r="A47" s="68"/>
      <c r="B47" s="166"/>
      <c r="C47" s="144" t="s">
        <v>239</v>
      </c>
      <c r="D47" s="87" t="s">
        <v>240</v>
      </c>
      <c r="E47" s="71">
        <v>15000</v>
      </c>
      <c r="F47" s="71">
        <v>5796</v>
      </c>
      <c r="G47" s="145">
        <f t="shared" si="1"/>
        <v>0.3864</v>
      </c>
    </row>
    <row r="48" spans="1:7" ht="12.75">
      <c r="A48" s="176"/>
      <c r="B48" s="167"/>
      <c r="C48" s="144" t="s">
        <v>226</v>
      </c>
      <c r="D48" s="87" t="s">
        <v>241</v>
      </c>
      <c r="E48" s="71">
        <v>30000</v>
      </c>
      <c r="F48" s="71">
        <v>46983</v>
      </c>
      <c r="G48" s="145">
        <f t="shared" si="1"/>
        <v>1.5661</v>
      </c>
    </row>
    <row r="49" spans="1:7" ht="25.5" customHeight="1">
      <c r="A49" s="158"/>
      <c r="B49" s="166"/>
      <c r="C49" s="144" t="s">
        <v>219</v>
      </c>
      <c r="D49" s="156" t="s">
        <v>220</v>
      </c>
      <c r="E49" s="71">
        <v>8000</v>
      </c>
      <c r="F49" s="71">
        <v>10259</v>
      </c>
      <c r="G49" s="145">
        <f t="shared" si="1"/>
        <v>1.282375</v>
      </c>
    </row>
    <row r="50" spans="1:7" ht="38.25" customHeight="1">
      <c r="A50" s="68"/>
      <c r="B50" s="248">
        <v>75618</v>
      </c>
      <c r="C50" s="144"/>
      <c r="D50" s="87" t="s">
        <v>242</v>
      </c>
      <c r="E50" s="71">
        <v>60000</v>
      </c>
      <c r="F50" s="71">
        <f>SUM(F52+F51)</f>
        <v>26704</v>
      </c>
      <c r="G50" s="145">
        <f t="shared" si="1"/>
        <v>0.44506666666666667</v>
      </c>
    </row>
    <row r="51" spans="1:7" ht="12.75">
      <c r="A51" s="68"/>
      <c r="B51" s="166"/>
      <c r="C51" s="155" t="s">
        <v>243</v>
      </c>
      <c r="D51" s="153" t="s">
        <v>244</v>
      </c>
      <c r="E51" s="184">
        <v>60000</v>
      </c>
      <c r="F51" s="71">
        <v>26656</v>
      </c>
      <c r="G51" s="145">
        <f t="shared" si="1"/>
        <v>0.44426666666666664</v>
      </c>
    </row>
    <row r="52" spans="1:7" ht="25.5" customHeight="1">
      <c r="A52" s="68"/>
      <c r="B52" s="166"/>
      <c r="C52" s="155" t="s">
        <v>219</v>
      </c>
      <c r="D52" s="156" t="s">
        <v>220</v>
      </c>
      <c r="E52" s="184">
        <v>0</v>
      </c>
      <c r="F52" s="71">
        <v>48</v>
      </c>
      <c r="G52" s="145"/>
    </row>
    <row r="53" spans="1:7" ht="12.75">
      <c r="A53" s="68"/>
      <c r="B53" s="247">
        <v>75619</v>
      </c>
      <c r="C53" s="155"/>
      <c r="D53" s="153" t="s">
        <v>245</v>
      </c>
      <c r="E53" s="184">
        <v>5000</v>
      </c>
      <c r="F53" s="71">
        <f>SUM(F54)</f>
        <v>4222</v>
      </c>
      <c r="G53" s="145">
        <f aca="true" t="shared" si="2" ref="G53:G65">SUM(F53/E53)</f>
        <v>0.8444</v>
      </c>
    </row>
    <row r="54" spans="1:7" ht="12.75">
      <c r="A54" s="68"/>
      <c r="B54" s="166"/>
      <c r="C54" s="155" t="s">
        <v>246</v>
      </c>
      <c r="D54" s="153" t="s">
        <v>247</v>
      </c>
      <c r="E54" s="184">
        <v>5000</v>
      </c>
      <c r="F54" s="71">
        <v>4222</v>
      </c>
      <c r="G54" s="145">
        <f t="shared" si="2"/>
        <v>0.8444</v>
      </c>
    </row>
    <row r="55" spans="1:7" ht="25.5" customHeight="1">
      <c r="A55" s="68"/>
      <c r="B55" s="247">
        <v>75621</v>
      </c>
      <c r="C55" s="155"/>
      <c r="D55" s="153" t="s">
        <v>248</v>
      </c>
      <c r="E55" s="184">
        <f>SUM(E56+E57)</f>
        <v>1515308</v>
      </c>
      <c r="F55" s="71">
        <f>SUM(F56+F57)</f>
        <v>1088333</v>
      </c>
      <c r="G55" s="145">
        <f t="shared" si="2"/>
        <v>0.7182256016598606</v>
      </c>
    </row>
    <row r="56" spans="1:7" ht="12.75">
      <c r="A56" s="68"/>
      <c r="B56" s="166"/>
      <c r="C56" s="144" t="s">
        <v>249</v>
      </c>
      <c r="D56" s="87" t="s">
        <v>250</v>
      </c>
      <c r="E56" s="71">
        <v>1512308</v>
      </c>
      <c r="F56" s="71">
        <v>1086751</v>
      </c>
      <c r="G56" s="145">
        <f t="shared" si="2"/>
        <v>0.7186042790225271</v>
      </c>
    </row>
    <row r="57" spans="1:7" ht="13.5" thickBot="1">
      <c r="A57" s="123"/>
      <c r="B57" s="166"/>
      <c r="C57" s="144" t="s">
        <v>251</v>
      </c>
      <c r="D57" s="87" t="s">
        <v>252</v>
      </c>
      <c r="E57" s="71">
        <v>3000</v>
      </c>
      <c r="F57" s="71">
        <v>1582</v>
      </c>
      <c r="G57" s="145">
        <f t="shared" si="2"/>
        <v>0.5273333333333333</v>
      </c>
    </row>
    <row r="58" spans="1:7" ht="13.5" thickBot="1">
      <c r="A58" s="137">
        <v>758</v>
      </c>
      <c r="B58" s="138"/>
      <c r="C58" s="139"/>
      <c r="D58" s="140" t="s">
        <v>84</v>
      </c>
      <c r="E58" s="141">
        <f>SUM(E59+E61+E63+E65)</f>
        <v>2272715</v>
      </c>
      <c r="F58" s="141">
        <f>SUM(F59+F62+F64+F65)</f>
        <v>2113606</v>
      </c>
      <c r="G58" s="151">
        <f t="shared" si="2"/>
        <v>0.9299916619549745</v>
      </c>
    </row>
    <row r="59" spans="1:7" ht="14.25" customHeight="1">
      <c r="A59" s="68"/>
      <c r="B59" s="155">
        <v>75801</v>
      </c>
      <c r="C59" s="144"/>
      <c r="D59" s="87" t="s">
        <v>253</v>
      </c>
      <c r="E59" s="71">
        <f>SUM(E60)</f>
        <v>2062439</v>
      </c>
      <c r="F59" s="71">
        <f>SUM(F60)</f>
        <v>1903788</v>
      </c>
      <c r="G59" s="145">
        <f t="shared" si="2"/>
        <v>0.9230760279455538</v>
      </c>
    </row>
    <row r="60" spans="1:7" ht="12.75">
      <c r="A60" s="68"/>
      <c r="B60" s="146"/>
      <c r="C60" s="144">
        <v>292</v>
      </c>
      <c r="D60" s="87" t="s">
        <v>254</v>
      </c>
      <c r="E60" s="71">
        <v>2062439</v>
      </c>
      <c r="F60" s="71">
        <v>1903788</v>
      </c>
      <c r="G60" s="145">
        <f t="shared" si="2"/>
        <v>0.9230760279455538</v>
      </c>
    </row>
    <row r="61" spans="1:7" ht="14.25" customHeight="1">
      <c r="A61" s="68"/>
      <c r="B61" s="155">
        <v>75802</v>
      </c>
      <c r="C61" s="144"/>
      <c r="D61" s="87" t="s">
        <v>255</v>
      </c>
      <c r="E61" s="71">
        <f>SUM(E62)</f>
        <v>3280</v>
      </c>
      <c r="F61" s="71">
        <f>SUM(F62)</f>
        <v>2730</v>
      </c>
      <c r="G61" s="145">
        <f t="shared" si="2"/>
        <v>0.8323170731707317</v>
      </c>
    </row>
    <row r="62" spans="1:7" ht="12.75">
      <c r="A62" s="68"/>
      <c r="B62" s="52"/>
      <c r="C62" s="144">
        <v>292</v>
      </c>
      <c r="D62" s="87" t="s">
        <v>254</v>
      </c>
      <c r="E62" s="71">
        <v>3280</v>
      </c>
      <c r="F62" s="71">
        <v>2730</v>
      </c>
      <c r="G62" s="145">
        <f t="shared" si="2"/>
        <v>0.8323170731707317</v>
      </c>
    </row>
    <row r="63" spans="1:7" ht="25.5" customHeight="1">
      <c r="A63" s="68"/>
      <c r="B63" s="155">
        <v>75805</v>
      </c>
      <c r="C63" s="144"/>
      <c r="D63" s="87" t="s">
        <v>256</v>
      </c>
      <c r="E63" s="71">
        <v>202896</v>
      </c>
      <c r="F63" s="71">
        <f>SUM(F64)</f>
        <v>205463</v>
      </c>
      <c r="G63" s="145">
        <f t="shared" si="2"/>
        <v>1.0126518019083668</v>
      </c>
    </row>
    <row r="64" spans="1:7" ht="12.75">
      <c r="A64" s="68"/>
      <c r="B64" s="146"/>
      <c r="C64" s="144">
        <v>292</v>
      </c>
      <c r="D64" s="87" t="s">
        <v>254</v>
      </c>
      <c r="E64" s="71">
        <v>202296</v>
      </c>
      <c r="F64" s="71">
        <v>205463</v>
      </c>
      <c r="G64" s="145">
        <f t="shared" si="2"/>
        <v>1.0156552774152727</v>
      </c>
    </row>
    <row r="65" spans="1:7" ht="12.75">
      <c r="A65" s="68"/>
      <c r="B65" s="155">
        <v>75814</v>
      </c>
      <c r="C65" s="144"/>
      <c r="D65" s="87" t="s">
        <v>257</v>
      </c>
      <c r="E65" s="71">
        <f>SUM(E67+E68+E69)</f>
        <v>4100</v>
      </c>
      <c r="F65" s="71">
        <v>1625</v>
      </c>
      <c r="G65" s="145">
        <f t="shared" si="2"/>
        <v>0.39634146341463417</v>
      </c>
    </row>
    <row r="66" spans="1:7" ht="12.75">
      <c r="A66" s="68"/>
      <c r="B66" s="146"/>
      <c r="C66" s="144" t="s">
        <v>233</v>
      </c>
      <c r="D66" s="153" t="s">
        <v>234</v>
      </c>
      <c r="E66" s="71">
        <v>0</v>
      </c>
      <c r="F66" s="71">
        <v>-2035</v>
      </c>
      <c r="G66" s="145"/>
    </row>
    <row r="67" spans="1:7" ht="25.5" customHeight="1">
      <c r="A67" s="68"/>
      <c r="B67" s="146"/>
      <c r="C67" s="144" t="s">
        <v>219</v>
      </c>
      <c r="D67" s="87" t="s">
        <v>220</v>
      </c>
      <c r="E67" s="71">
        <v>0</v>
      </c>
      <c r="F67" s="71">
        <v>-105</v>
      </c>
      <c r="G67" s="150"/>
    </row>
    <row r="68" spans="1:7" ht="12.75">
      <c r="A68" s="68"/>
      <c r="B68" s="146"/>
      <c r="C68" s="144" t="s">
        <v>258</v>
      </c>
      <c r="D68" s="87" t="s">
        <v>42</v>
      </c>
      <c r="E68" s="71">
        <v>3100</v>
      </c>
      <c r="F68" s="71">
        <v>3021</v>
      </c>
      <c r="G68" s="150">
        <f>F68/E68</f>
        <v>0.974516129032258</v>
      </c>
    </row>
    <row r="69" spans="1:7" ht="13.5" thickBot="1">
      <c r="A69" s="68"/>
      <c r="B69" s="146"/>
      <c r="C69" s="144" t="s">
        <v>202</v>
      </c>
      <c r="D69" s="87" t="s">
        <v>203</v>
      </c>
      <c r="E69" s="71">
        <v>1000</v>
      </c>
      <c r="F69" s="71">
        <v>744</v>
      </c>
      <c r="G69" s="145">
        <f>SUM(F69/E69)</f>
        <v>0.744</v>
      </c>
    </row>
    <row r="70" spans="1:7" ht="13.5" thickBot="1">
      <c r="A70" s="137">
        <v>801</v>
      </c>
      <c r="B70" s="138"/>
      <c r="C70" s="139"/>
      <c r="D70" s="140" t="s">
        <v>259</v>
      </c>
      <c r="E70" s="141">
        <f>SUM(E71+E74+E76+E78)</f>
        <v>171151</v>
      </c>
      <c r="F70" s="141">
        <f>SUM(F71+F74+F76+F78)</f>
        <v>130548</v>
      </c>
      <c r="G70" s="185">
        <f>F70/E70</f>
        <v>0.7627650437333116</v>
      </c>
    </row>
    <row r="71" spans="1:7" ht="12.75">
      <c r="A71" s="60"/>
      <c r="B71" s="144">
        <v>80101</v>
      </c>
      <c r="C71" s="144"/>
      <c r="D71" s="87" t="s">
        <v>260</v>
      </c>
      <c r="E71" s="71">
        <f>SUM(E72+E73)</f>
        <v>20760</v>
      </c>
      <c r="F71" s="71">
        <f>SUM(F72+F73)</f>
        <v>14465</v>
      </c>
      <c r="G71" s="253">
        <f>(F71/E71)</f>
        <v>0.6967726396917149</v>
      </c>
    </row>
    <row r="72" spans="1:7" ht="51" customHeight="1">
      <c r="A72" s="220"/>
      <c r="B72" s="144"/>
      <c r="C72" s="144">
        <v>201</v>
      </c>
      <c r="D72" s="87" t="s">
        <v>261</v>
      </c>
      <c r="E72" s="71">
        <v>1875</v>
      </c>
      <c r="F72" s="71">
        <v>1875</v>
      </c>
      <c r="G72" s="150">
        <f>SUM(F72/E72)</f>
        <v>1</v>
      </c>
    </row>
    <row r="73" spans="1:10" ht="27.75" customHeight="1">
      <c r="A73" s="78"/>
      <c r="B73" s="155"/>
      <c r="C73" s="144">
        <v>203</v>
      </c>
      <c r="D73" s="87" t="s">
        <v>262</v>
      </c>
      <c r="E73" s="71">
        <v>18885</v>
      </c>
      <c r="F73" s="71">
        <v>12590</v>
      </c>
      <c r="G73" s="150">
        <f>(F73/E73)</f>
        <v>0.6666666666666666</v>
      </c>
      <c r="J73" t="s">
        <v>168</v>
      </c>
    </row>
    <row r="74" spans="1:7" ht="12.75" customHeight="1">
      <c r="A74" s="78"/>
      <c r="B74" s="155">
        <v>80110</v>
      </c>
      <c r="C74" s="144"/>
      <c r="D74" s="87" t="s">
        <v>95</v>
      </c>
      <c r="E74" s="71">
        <f>SUM(E75)</f>
        <v>7971</v>
      </c>
      <c r="F74" s="71">
        <f>SUM(F75)</f>
        <v>5314</v>
      </c>
      <c r="G74" s="150">
        <f>(F74/E74)</f>
        <v>0.6666666666666666</v>
      </c>
    </row>
    <row r="75" spans="1:7" ht="27" customHeight="1">
      <c r="A75" s="78"/>
      <c r="B75" s="155"/>
      <c r="C75" s="144">
        <v>203</v>
      </c>
      <c r="D75" s="87" t="s">
        <v>262</v>
      </c>
      <c r="E75" s="71">
        <v>7971</v>
      </c>
      <c r="F75" s="71">
        <v>5314</v>
      </c>
      <c r="G75" s="150">
        <f>SUM(I75)</f>
        <v>0</v>
      </c>
    </row>
    <row r="76" spans="1:7" ht="14.25" customHeight="1">
      <c r="A76" s="78"/>
      <c r="B76" s="155">
        <v>80120</v>
      </c>
      <c r="C76" s="144"/>
      <c r="D76" s="87" t="s">
        <v>100</v>
      </c>
      <c r="E76" s="71">
        <f>SUM(E77)</f>
        <v>9252</v>
      </c>
      <c r="F76" s="71">
        <f>SUM(F77)</f>
        <v>6168</v>
      </c>
      <c r="G76" s="150">
        <f>F76/E76</f>
        <v>0.6666666666666666</v>
      </c>
    </row>
    <row r="77" spans="1:7" ht="29.25" customHeight="1">
      <c r="A77" s="78"/>
      <c r="B77" s="155"/>
      <c r="C77" s="144">
        <v>203</v>
      </c>
      <c r="D77" s="87" t="s">
        <v>262</v>
      </c>
      <c r="E77" s="71">
        <v>9252</v>
      </c>
      <c r="F77" s="71">
        <v>6168</v>
      </c>
      <c r="G77" s="150">
        <f>F77/E77</f>
        <v>0.6666666666666666</v>
      </c>
    </row>
    <row r="78" spans="1:7" ht="12.75">
      <c r="A78" s="68"/>
      <c r="B78" s="155">
        <v>80195</v>
      </c>
      <c r="C78" s="144"/>
      <c r="D78" s="87" t="s">
        <v>117</v>
      </c>
      <c r="E78" s="71">
        <f>SUM(E79+E80)</f>
        <v>133168</v>
      </c>
      <c r="F78" s="71">
        <f>SUM(F79+F80)</f>
        <v>104601</v>
      </c>
      <c r="G78" s="150">
        <f>F78/E78</f>
        <v>0.7854814970563498</v>
      </c>
    </row>
    <row r="79" spans="1:7" ht="38.25" customHeight="1">
      <c r="A79" s="68"/>
      <c r="B79" s="146"/>
      <c r="C79" s="144">
        <v>629</v>
      </c>
      <c r="D79" s="87" t="s">
        <v>263</v>
      </c>
      <c r="E79" s="71">
        <v>117593</v>
      </c>
      <c r="F79" s="71">
        <v>89026</v>
      </c>
      <c r="G79" s="150">
        <f>F79/E79</f>
        <v>0.7570688731472112</v>
      </c>
    </row>
    <row r="80" spans="1:9" ht="26.25" customHeight="1" thickBot="1">
      <c r="A80" s="68"/>
      <c r="B80" s="146"/>
      <c r="C80" s="144">
        <v>203</v>
      </c>
      <c r="D80" s="87" t="s">
        <v>262</v>
      </c>
      <c r="E80" s="71">
        <v>15575</v>
      </c>
      <c r="F80" s="71">
        <v>15575</v>
      </c>
      <c r="G80" s="150">
        <f>F80/E80</f>
        <v>1</v>
      </c>
      <c r="I80" t="s">
        <v>168</v>
      </c>
    </row>
    <row r="81" spans="1:7" ht="15" customHeight="1" thickBot="1">
      <c r="A81" s="137">
        <v>851</v>
      </c>
      <c r="B81" s="138"/>
      <c r="C81" s="139"/>
      <c r="D81" s="140" t="s">
        <v>104</v>
      </c>
      <c r="E81" s="141">
        <v>85000</v>
      </c>
      <c r="F81" s="141">
        <f>SUM(F82)</f>
        <v>65696</v>
      </c>
      <c r="G81" s="151">
        <f aca="true" t="shared" si="3" ref="G81:G86">SUM(F81/E81)</f>
        <v>0.7728941176470588</v>
      </c>
    </row>
    <row r="82" spans="1:7" ht="12.75">
      <c r="A82" s="68"/>
      <c r="B82" s="144">
        <v>85154</v>
      </c>
      <c r="C82" s="144"/>
      <c r="D82" s="87" t="s">
        <v>106</v>
      </c>
      <c r="E82" s="71">
        <f>SUM(E83:E83)</f>
        <v>85000</v>
      </c>
      <c r="F82" s="71">
        <f>SUM(F83)</f>
        <v>65696</v>
      </c>
      <c r="G82" s="145">
        <f t="shared" si="3"/>
        <v>0.7728941176470588</v>
      </c>
    </row>
    <row r="83" spans="1:7" ht="26.25" customHeight="1" thickBot="1">
      <c r="A83" s="123"/>
      <c r="B83" s="181"/>
      <c r="C83" s="147" t="s">
        <v>264</v>
      </c>
      <c r="D83" s="148" t="s">
        <v>265</v>
      </c>
      <c r="E83" s="94">
        <v>85000</v>
      </c>
      <c r="F83" s="149">
        <v>65696</v>
      </c>
      <c r="G83" s="145">
        <f t="shared" si="3"/>
        <v>0.7728941176470588</v>
      </c>
    </row>
    <row r="84" spans="1:7" ht="15.75" customHeight="1" thickBot="1">
      <c r="A84" s="186">
        <v>853</v>
      </c>
      <c r="B84" s="138"/>
      <c r="C84" s="139"/>
      <c r="D84" s="140" t="s">
        <v>181</v>
      </c>
      <c r="E84" s="141">
        <f>SUM(E85+E88+E90+E92+E94+E96)</f>
        <v>751284</v>
      </c>
      <c r="F84" s="141">
        <f>SUM(F85+F88+F90+F92+F94+F96)</f>
        <v>631094</v>
      </c>
      <c r="G84" s="151">
        <f t="shared" si="3"/>
        <v>0.8400205514825286</v>
      </c>
    </row>
    <row r="85" spans="1:7" ht="38.25" customHeight="1">
      <c r="A85" s="187"/>
      <c r="B85" s="144">
        <v>85313</v>
      </c>
      <c r="C85" s="155"/>
      <c r="D85" s="188" t="s">
        <v>266</v>
      </c>
      <c r="E85" s="184">
        <v>25292</v>
      </c>
      <c r="F85" s="71">
        <v>22154</v>
      </c>
      <c r="G85" s="145">
        <f t="shared" si="3"/>
        <v>0.8759291475565396</v>
      </c>
    </row>
    <row r="86" spans="1:7" ht="51" customHeight="1">
      <c r="A86" s="187"/>
      <c r="B86" s="155"/>
      <c r="C86" s="155">
        <v>201</v>
      </c>
      <c r="D86" s="87" t="s">
        <v>204</v>
      </c>
      <c r="E86" s="184">
        <v>25292</v>
      </c>
      <c r="F86" s="71">
        <v>22154</v>
      </c>
      <c r="G86" s="145">
        <f t="shared" si="3"/>
        <v>0.8759291475565396</v>
      </c>
    </row>
    <row r="87" spans="1:7" ht="16.5" customHeight="1">
      <c r="A87" s="254"/>
      <c r="B87" s="255">
        <v>85314</v>
      </c>
      <c r="C87" s="255"/>
      <c r="D87" s="256" t="s">
        <v>183</v>
      </c>
      <c r="E87" s="257"/>
      <c r="F87" s="257"/>
      <c r="G87" s="169"/>
    </row>
    <row r="88" spans="1:7" ht="12.75">
      <c r="A88" s="158"/>
      <c r="B88" s="255"/>
      <c r="C88" s="255"/>
      <c r="D88" s="256" t="s">
        <v>184</v>
      </c>
      <c r="E88" s="105">
        <f>SUM(E89)</f>
        <v>536891</v>
      </c>
      <c r="F88" s="105">
        <f>SUM(F89)</f>
        <v>437526</v>
      </c>
      <c r="G88" s="169">
        <f aca="true" t="shared" si="4" ref="G88:G99">SUM(F88/E88)</f>
        <v>0.814925189656746</v>
      </c>
    </row>
    <row r="89" spans="1:7" ht="53.25" customHeight="1">
      <c r="A89" s="183"/>
      <c r="B89" s="155"/>
      <c r="C89" s="144">
        <v>201</v>
      </c>
      <c r="D89" s="87" t="s">
        <v>204</v>
      </c>
      <c r="E89" s="71">
        <v>536891</v>
      </c>
      <c r="F89" s="71">
        <v>437526</v>
      </c>
      <c r="G89" s="145">
        <f t="shared" si="4"/>
        <v>0.814925189656746</v>
      </c>
    </row>
    <row r="90" spans="1:7" ht="12.75">
      <c r="A90" s="183"/>
      <c r="B90" s="144">
        <v>85315</v>
      </c>
      <c r="C90" s="144"/>
      <c r="D90" s="87" t="s">
        <v>111</v>
      </c>
      <c r="E90" s="71">
        <f>SUM(E91)</f>
        <v>38161</v>
      </c>
      <c r="F90" s="71">
        <f>SUM(F91)</f>
        <v>38161</v>
      </c>
      <c r="G90" s="145">
        <f t="shared" si="4"/>
        <v>1</v>
      </c>
    </row>
    <row r="91" spans="1:7" ht="38.25" customHeight="1">
      <c r="A91" s="183"/>
      <c r="B91" s="144"/>
      <c r="C91" s="144">
        <v>203</v>
      </c>
      <c r="D91" s="87" t="s">
        <v>267</v>
      </c>
      <c r="E91" s="71">
        <v>38161</v>
      </c>
      <c r="F91" s="71">
        <v>38161</v>
      </c>
      <c r="G91" s="145">
        <f t="shared" si="4"/>
        <v>1</v>
      </c>
    </row>
    <row r="92" spans="1:7" ht="25.5" customHeight="1">
      <c r="A92" s="68"/>
      <c r="B92" s="252">
        <v>85316</v>
      </c>
      <c r="C92" s="252"/>
      <c r="D92" s="258" t="s">
        <v>268</v>
      </c>
      <c r="E92" s="179">
        <v>60260</v>
      </c>
      <c r="F92" s="179">
        <f>SUM(F93)</f>
        <v>55588</v>
      </c>
      <c r="G92" s="251">
        <f t="shared" si="4"/>
        <v>0.9224692997012944</v>
      </c>
    </row>
    <row r="93" spans="1:7" ht="50.25" customHeight="1">
      <c r="A93" s="68"/>
      <c r="B93" s="144"/>
      <c r="C93" s="144">
        <v>201</v>
      </c>
      <c r="D93" s="87" t="s">
        <v>204</v>
      </c>
      <c r="E93" s="71">
        <v>60260</v>
      </c>
      <c r="F93" s="71">
        <v>55588</v>
      </c>
      <c r="G93" s="145">
        <f t="shared" si="4"/>
        <v>0.9224692997012944</v>
      </c>
    </row>
    <row r="94" spans="1:7" ht="12.75">
      <c r="A94" s="68"/>
      <c r="B94" s="144">
        <v>85319</v>
      </c>
      <c r="C94" s="144"/>
      <c r="D94" s="87" t="s">
        <v>113</v>
      </c>
      <c r="E94" s="71">
        <v>67000</v>
      </c>
      <c r="F94" s="71">
        <f>SUM(F95)</f>
        <v>56691</v>
      </c>
      <c r="G94" s="145">
        <f t="shared" si="4"/>
        <v>0.846134328358209</v>
      </c>
    </row>
    <row r="95" spans="1:7" ht="51" customHeight="1">
      <c r="A95" s="68"/>
      <c r="B95" s="146"/>
      <c r="C95" s="146">
        <v>201</v>
      </c>
      <c r="D95" s="87" t="s">
        <v>204</v>
      </c>
      <c r="E95" s="76">
        <v>67000</v>
      </c>
      <c r="F95" s="157">
        <v>56691</v>
      </c>
      <c r="G95" s="145">
        <f t="shared" si="4"/>
        <v>0.846134328358209</v>
      </c>
    </row>
    <row r="96" spans="1:7" ht="12.75">
      <c r="A96" s="68"/>
      <c r="B96" s="144">
        <v>85395</v>
      </c>
      <c r="C96" s="144"/>
      <c r="D96" s="87" t="s">
        <v>117</v>
      </c>
      <c r="E96" s="71">
        <f>SUM(E97+E98)</f>
        <v>23680</v>
      </c>
      <c r="F96" s="71">
        <f>SUM(F97+F98)</f>
        <v>20974</v>
      </c>
      <c r="G96" s="145">
        <f t="shared" si="4"/>
        <v>0.8857263513513514</v>
      </c>
    </row>
    <row r="97" spans="1:7" ht="51.75" customHeight="1">
      <c r="A97" s="68"/>
      <c r="B97" s="146"/>
      <c r="C97" s="144">
        <v>201</v>
      </c>
      <c r="D97" s="87" t="s">
        <v>204</v>
      </c>
      <c r="E97" s="71">
        <v>1800</v>
      </c>
      <c r="F97" s="71">
        <v>1050</v>
      </c>
      <c r="G97" s="145">
        <f t="shared" si="4"/>
        <v>0.5833333333333334</v>
      </c>
    </row>
    <row r="98" spans="1:7" ht="27" customHeight="1" thickBot="1">
      <c r="A98" s="68"/>
      <c r="B98" s="167"/>
      <c r="C98" s="229">
        <v>203</v>
      </c>
      <c r="D98" s="230" t="s">
        <v>262</v>
      </c>
      <c r="E98" s="149">
        <v>21880</v>
      </c>
      <c r="F98" s="149">
        <v>19924</v>
      </c>
      <c r="G98" s="231">
        <f t="shared" si="4"/>
        <v>0.9106032906764168</v>
      </c>
    </row>
    <row r="99" spans="1:7" ht="15.75" customHeight="1" thickBot="1">
      <c r="A99" s="137">
        <v>854</v>
      </c>
      <c r="B99" s="138"/>
      <c r="C99" s="139"/>
      <c r="D99" s="140" t="s">
        <v>118</v>
      </c>
      <c r="E99" s="141">
        <f>SUM(E100+E102+E104+E107)</f>
        <v>56863</v>
      </c>
      <c r="F99" s="141">
        <f>SUM(F100+F102+F104+F106)</f>
        <v>44835</v>
      </c>
      <c r="G99" s="151">
        <f t="shared" si="4"/>
        <v>0.7884740516680443</v>
      </c>
    </row>
    <row r="100" spans="1:7" ht="12.75">
      <c r="A100" s="78"/>
      <c r="B100" s="252">
        <v>85401</v>
      </c>
      <c r="C100" s="177"/>
      <c r="D100" s="258" t="s">
        <v>269</v>
      </c>
      <c r="E100" s="179">
        <f>SUM(E101)</f>
        <v>864</v>
      </c>
      <c r="F100" s="179">
        <f>SUM(F101)</f>
        <v>576</v>
      </c>
      <c r="G100" s="259">
        <f>SUM(G101)</f>
        <v>0.6666666666666666</v>
      </c>
    </row>
    <row r="101" spans="1:7" ht="27" customHeight="1">
      <c r="A101" s="78"/>
      <c r="B101" s="181"/>
      <c r="C101" s="260"/>
      <c r="D101" s="87" t="s">
        <v>262</v>
      </c>
      <c r="E101" s="157">
        <v>864</v>
      </c>
      <c r="F101" s="157">
        <v>576</v>
      </c>
      <c r="G101" s="261">
        <f>SUM(F101/E101)</f>
        <v>0.6666666666666666</v>
      </c>
    </row>
    <row r="102" spans="1:7" ht="12.75">
      <c r="A102" s="68"/>
      <c r="B102" s="144">
        <v>85495</v>
      </c>
      <c r="C102" s="144"/>
      <c r="D102" s="87" t="s">
        <v>117</v>
      </c>
      <c r="E102" s="71">
        <f>SUM(E103)</f>
        <v>5769</v>
      </c>
      <c r="F102" s="71">
        <f>SUM(F103)</f>
        <v>5769</v>
      </c>
      <c r="G102" s="150">
        <f>F102/E102</f>
        <v>1</v>
      </c>
    </row>
    <row r="103" spans="1:9" ht="27" customHeight="1">
      <c r="A103" s="68"/>
      <c r="B103" s="146"/>
      <c r="C103" s="146">
        <v>203</v>
      </c>
      <c r="D103" s="156" t="s">
        <v>262</v>
      </c>
      <c r="E103" s="76">
        <v>5769</v>
      </c>
      <c r="F103" s="157">
        <v>5769</v>
      </c>
      <c r="G103" s="150">
        <f>F103/E103</f>
        <v>1</v>
      </c>
      <c r="I103" t="s">
        <v>168</v>
      </c>
    </row>
    <row r="104" spans="1:7" ht="12.75">
      <c r="A104" s="176"/>
      <c r="B104" s="155">
        <v>85404</v>
      </c>
      <c r="C104" s="155"/>
      <c r="D104" s="153" t="s">
        <v>120</v>
      </c>
      <c r="E104" s="184">
        <f>SUM(E105)</f>
        <v>43080</v>
      </c>
      <c r="F104" s="71">
        <f>SUM(F105)</f>
        <v>31560</v>
      </c>
      <c r="G104" s="145">
        <f>SUM(F104/E104)</f>
        <v>0.7325905292479109</v>
      </c>
    </row>
    <row r="105" spans="1:7" ht="25.5" customHeight="1">
      <c r="A105" s="254"/>
      <c r="B105" s="147"/>
      <c r="C105" s="146" t="s">
        <v>270</v>
      </c>
      <c r="D105" s="156" t="s">
        <v>271</v>
      </c>
      <c r="E105" s="76">
        <v>43080</v>
      </c>
      <c r="F105" s="157">
        <v>31560</v>
      </c>
      <c r="G105" s="231">
        <f>SUM(F105/E105)</f>
        <v>0.7325905292479109</v>
      </c>
    </row>
    <row r="106" spans="1:7" ht="24.75" customHeight="1">
      <c r="A106" s="183"/>
      <c r="B106" s="262">
        <v>85412</v>
      </c>
      <c r="C106" s="263"/>
      <c r="D106" s="153" t="s">
        <v>272</v>
      </c>
      <c r="E106" s="184">
        <v>7150</v>
      </c>
      <c r="F106" s="71">
        <f>SUM(F107)</f>
        <v>6930</v>
      </c>
      <c r="G106" s="145">
        <f>(F106/E106)</f>
        <v>0.9692307692307692</v>
      </c>
    </row>
    <row r="107" spans="1:7" ht="39" customHeight="1" thickBot="1">
      <c r="A107" s="68"/>
      <c r="B107" s="264"/>
      <c r="C107" s="152">
        <v>244</v>
      </c>
      <c r="D107" s="190" t="s">
        <v>273</v>
      </c>
      <c r="E107" s="97">
        <v>7150</v>
      </c>
      <c r="F107" s="179">
        <v>6930</v>
      </c>
      <c r="G107" s="251">
        <f aca="true" t="shared" si="5" ref="G107:G119">SUM(F107/E107)</f>
        <v>0.9692307692307692</v>
      </c>
    </row>
    <row r="108" spans="1:7" ht="29.25" customHeight="1" thickBot="1">
      <c r="A108" s="137">
        <v>900</v>
      </c>
      <c r="B108" s="265"/>
      <c r="C108" s="139"/>
      <c r="D108" s="140" t="s">
        <v>274</v>
      </c>
      <c r="E108" s="141">
        <f>SUM(E109+E111+E114)</f>
        <v>397600</v>
      </c>
      <c r="F108" s="141">
        <f>SUM(F109+F111+F114)</f>
        <v>278529</v>
      </c>
      <c r="G108" s="151">
        <f t="shared" si="5"/>
        <v>0.7005256539235413</v>
      </c>
    </row>
    <row r="109" spans="1:7" ht="12.75">
      <c r="A109" s="68"/>
      <c r="B109" s="144">
        <v>90003</v>
      </c>
      <c r="C109" s="144"/>
      <c r="D109" s="87" t="s">
        <v>132</v>
      </c>
      <c r="E109" s="71">
        <v>140000</v>
      </c>
      <c r="F109" s="71">
        <f>SUM(F110)</f>
        <v>123015</v>
      </c>
      <c r="G109" s="145">
        <f t="shared" si="5"/>
        <v>0.8786785714285714</v>
      </c>
    </row>
    <row r="110" spans="1:7" ht="12.75">
      <c r="A110" s="68"/>
      <c r="B110" s="146"/>
      <c r="C110" s="144" t="s">
        <v>275</v>
      </c>
      <c r="D110" s="87" t="s">
        <v>276</v>
      </c>
      <c r="E110" s="71">
        <v>140000</v>
      </c>
      <c r="F110" s="71">
        <v>123015</v>
      </c>
      <c r="G110" s="145">
        <f t="shared" si="5"/>
        <v>0.8786785714285714</v>
      </c>
    </row>
    <row r="111" spans="1:7" ht="12.75">
      <c r="A111" s="68"/>
      <c r="B111" s="144">
        <v>90015</v>
      </c>
      <c r="C111" s="144"/>
      <c r="D111" s="87" t="s">
        <v>134</v>
      </c>
      <c r="E111" s="71">
        <f>SUM(E112+E113)</f>
        <v>155000</v>
      </c>
      <c r="F111" s="71">
        <f>SUM(F112+F113)</f>
        <v>152965</v>
      </c>
      <c r="G111" s="145">
        <f t="shared" si="5"/>
        <v>0.9868709677419355</v>
      </c>
    </row>
    <row r="112" spans="1:7" ht="52.5" customHeight="1">
      <c r="A112" s="68"/>
      <c r="B112" s="146"/>
      <c r="C112" s="144">
        <v>201</v>
      </c>
      <c r="D112" s="87" t="s">
        <v>204</v>
      </c>
      <c r="E112" s="71">
        <v>55000</v>
      </c>
      <c r="F112" s="71">
        <v>55000</v>
      </c>
      <c r="G112" s="150">
        <f t="shared" si="5"/>
        <v>1</v>
      </c>
    </row>
    <row r="113" spans="1:7" ht="51" customHeight="1">
      <c r="A113" s="68"/>
      <c r="B113" s="146"/>
      <c r="C113" s="144">
        <v>232</v>
      </c>
      <c r="D113" s="87" t="s">
        <v>277</v>
      </c>
      <c r="E113" s="71">
        <v>100000</v>
      </c>
      <c r="F113" s="71">
        <v>97965</v>
      </c>
      <c r="G113" s="145">
        <f t="shared" si="5"/>
        <v>0.97965</v>
      </c>
    </row>
    <row r="114" spans="1:7" ht="12.75">
      <c r="A114" s="68"/>
      <c r="B114" s="144">
        <v>90095</v>
      </c>
      <c r="C114" s="144"/>
      <c r="D114" s="87" t="s">
        <v>117</v>
      </c>
      <c r="E114" s="71">
        <f>SUM(E115)</f>
        <v>102600</v>
      </c>
      <c r="F114" s="71">
        <f>SUM(F115)</f>
        <v>2549</v>
      </c>
      <c r="G114" s="145">
        <f t="shared" si="5"/>
        <v>0.024844054580896686</v>
      </c>
    </row>
    <row r="115" spans="1:7" ht="13.5" thickBot="1">
      <c r="A115" s="68"/>
      <c r="B115" s="146"/>
      <c r="C115" s="146" t="s">
        <v>202</v>
      </c>
      <c r="D115" s="156" t="s">
        <v>203</v>
      </c>
      <c r="E115" s="76">
        <v>102600</v>
      </c>
      <c r="F115" s="157">
        <v>2549</v>
      </c>
      <c r="G115" s="145">
        <f t="shared" si="5"/>
        <v>0.024844054580896686</v>
      </c>
    </row>
    <row r="116" spans="1:7" ht="14.25" customHeight="1" thickBot="1">
      <c r="A116" s="137">
        <v>921</v>
      </c>
      <c r="B116" s="138"/>
      <c r="C116" s="139"/>
      <c r="D116" s="140" t="s">
        <v>144</v>
      </c>
      <c r="E116" s="141">
        <v>67500</v>
      </c>
      <c r="F116" s="141">
        <f>SUM(F117)</f>
        <v>72655</v>
      </c>
      <c r="G116" s="151">
        <f t="shared" si="5"/>
        <v>1.0763703703703704</v>
      </c>
    </row>
    <row r="117" spans="1:7" ht="12.75">
      <c r="A117" s="68"/>
      <c r="B117" s="144">
        <v>92195</v>
      </c>
      <c r="C117" s="144"/>
      <c r="D117" s="87" t="s">
        <v>150</v>
      </c>
      <c r="E117" s="71">
        <v>67500</v>
      </c>
      <c r="F117" s="71">
        <f>SUM(F118)</f>
        <v>72655</v>
      </c>
      <c r="G117" s="145">
        <f t="shared" si="5"/>
        <v>1.0763703703703704</v>
      </c>
    </row>
    <row r="118" spans="1:7" ht="13.5" thickBot="1">
      <c r="A118" s="176"/>
      <c r="B118" s="152"/>
      <c r="C118" s="152" t="s">
        <v>202</v>
      </c>
      <c r="D118" s="190" t="s">
        <v>203</v>
      </c>
      <c r="E118" s="97">
        <v>67500</v>
      </c>
      <c r="F118" s="179">
        <v>72655</v>
      </c>
      <c r="G118" s="145">
        <f t="shared" si="5"/>
        <v>1.0763703703703704</v>
      </c>
    </row>
    <row r="119" spans="1:7" ht="21" thickBot="1">
      <c r="A119" s="191"/>
      <c r="B119" s="192"/>
      <c r="C119" s="193"/>
      <c r="D119" s="194" t="s">
        <v>154</v>
      </c>
      <c r="E119" s="195">
        <f>SUM(E116+E108+E99+E84+E81+E70+E58+E30+E22+E12+E5)</f>
        <v>15347074</v>
      </c>
      <c r="F119" s="195">
        <f>SUM(F116+F108+F99+F84+F81+F70+F58+F30+F27+F22+F12+F5)</f>
        <v>11733331</v>
      </c>
      <c r="G119" s="143">
        <f t="shared" si="5"/>
        <v>0.7645321186305611</v>
      </c>
    </row>
  </sheetData>
  <printOptions/>
  <pageMargins left="0.49" right="0.51" top="0.49" bottom="0.62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Ref. Fin</dc:creator>
  <cp:keywords/>
  <dc:description/>
  <cp:lastModifiedBy>Skarbnik</cp:lastModifiedBy>
  <cp:lastPrinted>2004-04-08T07:26:17Z</cp:lastPrinted>
  <dcterms:created xsi:type="dcterms:W3CDTF">2002-12-09T10:17:14Z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