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94" activeTab="1"/>
  </bookViews>
  <sheets>
    <sheet name="WYKONANIE I-VII 2005" sheetId="1" r:id="rId1"/>
    <sheet name="WYKONANIE I-VIII 2005" sheetId="2" r:id="rId2"/>
  </sheets>
  <definedNames>
    <definedName name="_xlnm.Print_Area" localSheetId="1">'WYKONANIE I-VIII 2005'!$A$1:$E$145</definedName>
  </definedNames>
  <calcPr fullCalcOnLoad="1"/>
</workbook>
</file>

<file path=xl/sharedStrings.xml><?xml version="1.0" encoding="utf-8"?>
<sst xmlns="http://schemas.openxmlformats.org/spreadsheetml/2006/main" count="273" uniqueCount="140">
  <si>
    <t xml:space="preserve">Realizacja dochodów budżetowych Miasta Sławkowa za okres I-VII/2005 </t>
  </si>
  <si>
    <t>Dział</t>
  </si>
  <si>
    <t xml:space="preserve">Rozdział </t>
  </si>
  <si>
    <t>par.</t>
  </si>
  <si>
    <t>Wyszczególnienie</t>
  </si>
  <si>
    <t>Plan po zmianach</t>
  </si>
  <si>
    <t>Wykonanie              na dn. 31.07.2005</t>
  </si>
  <si>
    <t>% wykonania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</si>
  <si>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</si>
  <si>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</si>
  <si>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</si>
  <si>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Drogi publiczne gminne</t>
  </si>
  <si>
    <t>.0690</t>
  </si>
  <si>
    <t>Wpływy z różnych opłat</t>
  </si>
  <si>
    <t>Środki na dofinansowanie własnych inwestycji gmin (związków gmin), powiatów (związków powiatów), samorządów województw, pozyskane z innych źródeł (Sapard)</t>
  </si>
  <si>
    <t>Gospodarka  mieszkaniowa</t>
  </si>
  <si>
    <t>Gospodarka gruntami i nieruchomościami</t>
  </si>
  <si>
    <t>.0470</t>
  </si>
  <si>
    <t>Wpływy z opłat za zarząd, użytkowanie                                   i użytkowanie wieczyste nieruchomości</t>
  </si>
  <si>
    <t>.0750</t>
  </si>
  <si>
    <t>Dochody z najmu i dzierżawy składników majątkowych Skarbu Państwa, jednostek samorządu terytorialnego lub innych jednostek zaliczanych do sektora finansów publicznych oraz innych umów o podobnym charakterze</t>
  </si>
  <si>
    <t>.0770</t>
  </si>
  <si>
    <t xml:space="preserve">Wpływy z tytułu odpłatnego nabycia prawa własności oraz prawa użytkowania wieczystego nieruchomości </t>
  </si>
  <si>
    <t>.0910</t>
  </si>
  <si>
    <t>Odsetki od nieterminowych wpłat z tytułu podatków                   i opłat</t>
  </si>
  <si>
    <t>.0970</t>
  </si>
  <si>
    <t>Wpływy z różnych dochodów</t>
  </si>
  <si>
    <t xml:space="preserve"> </t>
  </si>
  <si>
    <t>Działalność usługowa</t>
  </si>
  <si>
    <t>-</t>
  </si>
  <si>
    <t>Opracowania geodezyjne i kartograficzne</t>
  </si>
  <si>
    <t xml:space="preserve">Administracja publiczna </t>
  </si>
  <si>
    <t xml:space="preserve">Urzędy wojewódzkie      </t>
  </si>
  <si>
    <t>Dotacje celowe otrzymane z budżetu państwa na realizację zadań bieżących z zakresu administracji rządowej oraz innych zadań zleconych gminie                 ( związkom gmin) ustawami</t>
  </si>
  <si>
    <t>Urzędy gmin (miast i miast na prawach powiatu)</t>
  </si>
  <si>
    <t>.0570</t>
  </si>
  <si>
    <t>Grzywny, mandaty i inne kary pieniężne od ludności</t>
  </si>
  <si>
    <t>.0960</t>
  </si>
  <si>
    <t>Otrzymane spadki, zapisy i darowizny w postaci pieniężnej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</si>
  <si>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</si>
  <si>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</si>
  <si>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</si>
  <si>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                          ( związkom gmin) ustawami</t>
  </si>
  <si>
    <t>Bezpieczeństwo publiczne i ochrona przeciwpożarowa</t>
  </si>
  <si>
    <t>Obrona cywilna</t>
  </si>
  <si>
    <t>Straż Miejska</t>
  </si>
  <si>
    <t>Dochody od osób prawnych, od osób fizycznych i od innych jednostek nieposiadających osobowości prawnej oraz wydatki związane z ich poborem</t>
  </si>
  <si>
    <t>Wpływy z podatku dochodowego od osób fizycznych</t>
  </si>
  <si>
    <t>.0350</t>
  </si>
  <si>
    <t>Podatek od działalności gospodarczej osób fizycznych, opłacany w formie karty podatkowej</t>
  </si>
  <si>
    <t>Odsetki od nieterminowych wpłat z tytułu podatków               i opłat</t>
  </si>
  <si>
    <t>Wpływy z podatku rolnego, podatku leśnego, podatku od czynności cywilnoprawnych, podatków i opłat lokalnych od osób prawnych                              i innych jednostek organizacyjnych</t>
  </si>
  <si>
    <t>.0310</t>
  </si>
  <si>
    <t>Podatek od nieruchomości</t>
  </si>
  <si>
    <t>.0340</t>
  </si>
  <si>
    <t>Podatek od środków transportowych</t>
  </si>
  <si>
    <t>.0500</t>
  </si>
  <si>
    <t>Podatek od czynności cywilnoprawnych</t>
  </si>
  <si>
    <t>Wpływy z podatku rolnego, podatku leśnego, podatku od spadków i darowizn, podatku od czynności cywilnoprawnych oraz podatków                              i opłat lokalnych od osób fizycznych</t>
  </si>
  <si>
    <t>.0320</t>
  </si>
  <si>
    <t>Podatek rolny</t>
  </si>
  <si>
    <t>.0330</t>
  </si>
  <si>
    <t>Podatek leśny</t>
  </si>
  <si>
    <t>.0360</t>
  </si>
  <si>
    <t>Podatek od spadków i darowizn</t>
  </si>
  <si>
    <t>.0370</t>
  </si>
  <si>
    <t>Podatek od posiadania psów</t>
  </si>
  <si>
    <t>.0430</t>
  </si>
  <si>
    <t>Wpływy z opłaty targowej</t>
  </si>
  <si>
    <t>.0450</t>
  </si>
  <si>
    <t>Wpływy z opłaty administracyjnej za czynności urzędowe</t>
  </si>
  <si>
    <t>Dotacje otrzymane z funduszy celowych na realizację zadań bieżących jednostek sektora finansów publicznych</t>
  </si>
  <si>
    <t>Wpływy z innych opłat stanowiących dochody jednostek samorządu terytorialnego na podstawie ustaw</t>
  </si>
  <si>
    <t>.0410</t>
  </si>
  <si>
    <t>Wpływy z opłaty skarbowej</t>
  </si>
  <si>
    <t>.0480</t>
  </si>
  <si>
    <t>Wpływy z opłat za zezwolenia na sprzedaż alkoholu</t>
  </si>
  <si>
    <t>Wpływy z różnych rozliczeń</t>
  </si>
  <si>
    <t>.0460</t>
  </si>
  <si>
    <t>Wpływy z opłaty eksploatacyjnej</t>
  </si>
  <si>
    <t>Udziały gmin w podatkach stanowiących dochód budżetu państwa</t>
  </si>
  <si>
    <t>.0010</t>
  </si>
  <si>
    <t>Podatek dochodowy od osób fizycznych</t>
  </si>
  <si>
    <t>.0020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</si>
  <si>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</si>
  <si>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</si>
  <si>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</si>
  <si>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</si>
  <si>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</si>
  <si>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.0920</t>
  </si>
  <si>
    <t>Pozostałe odsetki</t>
  </si>
  <si>
    <t>Oświata i wychowanie</t>
  </si>
  <si>
    <t>Szkoły podstawowe</t>
  </si>
  <si>
    <t>Dotacje celowe otrzymane z budżetu państwa na realizację własnych zadań bieżących gmin (związków gmin)</t>
  </si>
  <si>
    <t>Przedszkola</t>
  </si>
  <si>
    <t>Pomoc społeczna</t>
  </si>
  <si>
    <t>Świadczenia rodzinne oraz składki na ubezpieczenia emerytalne i rentowe z ubezpieczenia społecznego</t>
  </si>
  <si>
    <t>Dotacje celowe otrzymane z budżetu państwa na realizację zadań bieżących z zakresu administracji rządowej oraz innych zadań zleconych gminie                    ( związkom gmin) ustawami</t>
  </si>
  <si>
    <t>Składki na ubezpieczenia zdrowotne opłacane za osoby pobierające niektóre świadczenia z pomocy społecznej</t>
  </si>
  <si>
    <t xml:space="preserve">Zasiłki i  pomoc w naturze oraz składki na ubezpieczenia społeczne </t>
  </si>
  <si>
    <t>Dotacje celowe otrzymane z budżetu państwa na realizację zadań bieżących z zakresu administracji rządowej oraz innych zadań zleconych gminie                  ( związkom gmin) ustawami</t>
  </si>
  <si>
    <t>Dotacje celowe otrzymane z budżetu państwa na realizację własnych zadań bieżących gmin                            (związków gmin)</t>
  </si>
  <si>
    <t xml:space="preserve">Ośrodki  pomocy społecznej </t>
  </si>
  <si>
    <t>Usługi opiekuńcze i specjalistyczne usługi opiekuńcze</t>
  </si>
  <si>
    <t>.0830</t>
  </si>
  <si>
    <t>Wpływy z usług</t>
  </si>
  <si>
    <t>Pozostała działalność</t>
  </si>
  <si>
    <t>Edukacyjna opieka wychowawcza</t>
  </si>
  <si>
    <t>Kolonie i obozy oraz inne formy wypoczynku dzieci i młodzieży szkolnej, a także szkolenia młodzieży</t>
  </si>
  <si>
    <t>Pomoc materialna dla uczniów</t>
  </si>
  <si>
    <t>Gospodarka komunalna i  ochrona  środowiska</t>
  </si>
  <si>
    <t xml:space="preserve">Oczyszczanie miast i wsi      </t>
  </si>
  <si>
    <t>Odsetki od nieterminowych wpłat z tytułu podatków                i opłat</t>
  </si>
  <si>
    <t>Dotacje otrzymane z funduszy celowych na finansowanie lub dofinansowanie kosztów realizacji inwestycji i zakupów inwestycyjnych jednostek sektora finansów publicznych</t>
  </si>
  <si>
    <t>Kultura i ochrona dziedzictwa narodowego</t>
  </si>
  <si>
    <t>Ochrona i konserwacja zabytków</t>
  </si>
  <si>
    <t>Dotacje celowe otrzymane z budżetu państwa na realizację inwestycji i zakupów inwestycyjnych własnych gmin (związków gmin)</t>
  </si>
  <si>
    <t>Razem dochody</t>
  </si>
  <si>
    <t xml:space="preserve">Przychody z kredytów </t>
  </si>
  <si>
    <t>Ogółem dochody i przychody</t>
  </si>
  <si>
    <t xml:space="preserve">Oczyszczanie miast i   wsi      </t>
  </si>
  <si>
    <t>Prognozowane dochody na 2006 r.</t>
  </si>
  <si>
    <t>zadania nadzorowane przez Wydział Spraw Obywatelskich</t>
  </si>
  <si>
    <t>zadania nadzorowane przez Wydział Zarządzania Kryzysowego</t>
  </si>
  <si>
    <t>zadania nadzorowane przez Wydział Rozwoju  Regionalnego</t>
  </si>
  <si>
    <t>Wpływy ze sprzedaży składników majątkowych</t>
  </si>
  <si>
    <t>Prognozowane dochody budżetowe Miasta Sławkowa na 2006 rok - według ważniejszych źródeł i działów klasyfikacji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</si>
  <si>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</si>
  <si>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 związkom gmin) ustawami</t>
  </si>
  <si>
    <t>Wpływy z podatku rolnego, podatku leśnego, podatku od czynności cywilnoprawnych, podatków i opłat lokalnych od osób prawnych  i innych jednostek organizacyjnych</t>
  </si>
  <si>
    <t>Wpływy z podatku rolnego, podatku leśnego, podatku od spadków i darowizn, podatku od czynności cywilnoprawnych oraz podatków i opłat lokalnych od osób fizycznych</t>
  </si>
  <si>
    <t>Dotacje celowe otrzymane z budżetu państwa na realizację zadań bieżących z zakresu administracji rządowej oraz innych zadań zleconych gminie ( związkom gmin) ustawami w tym:</t>
  </si>
  <si>
    <t>Przychody z kredytów i pożyczek - kredyt inwestycyjny</t>
  </si>
  <si>
    <t>Składki na ubezpieczenie zdrowotne opłacane za osoby pobierające niektóre świadczenia z pomocy społecznej oraz niektóre świadczenie rodzinne</t>
  </si>
  <si>
    <t>Zasiłki i  pomoc w naturze oraz składki na ubezpieczenia emerytalne i rentowe</t>
  </si>
  <si>
    <t>Środki na dofinansowanie własnych inwestycji gmin pozyskane z funduszy strukturalnych lub funduszu spójności Unii Europejskiej</t>
  </si>
  <si>
    <t xml:space="preserve">                                Rady Miasta Sławkowa Nr XLVIII/ 324 / 05 z dnia 30.12.2005 r.</t>
  </si>
  <si>
    <t xml:space="preserve">                                do Uchwały budżetowej </t>
  </si>
  <si>
    <t xml:space="preserve">                                Załącznik Nr 1 </t>
  </si>
  <si>
    <t>Świadczenia rodzinne, zaliczka alimentacyjna oraz składki na ubezpieczenia emerytalne i rentowe z ubezpieczenia społecznego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</si>
</sst>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\ &quot;zł&quot;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CE"/>
      <family val="0"/>
    </font>
    <font>
      <b/>
      <sz val="8"/>
      <name val="Tahoma"/>
      <family val="2"/>
    </font>
    <font>
      <b/>
      <sz val="11"/>
      <color indexed="8"/>
      <name val="Tahoma"/>
      <family val="2"/>
    </font>
    <font>
      <sz val="11"/>
      <name val="Arial CE"/>
      <family val="0"/>
    </font>
    <font>
      <sz val="14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i/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3" fontId="8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1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17" applyNumberFormat="1" applyFont="1" applyBorder="1" applyAlignment="1">
      <alignment horizontal="right"/>
    </xf>
    <xf numFmtId="3" fontId="15" fillId="0" borderId="1" xfId="17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5" fillId="0" borderId="1" xfId="17" applyNumberFormat="1" applyFont="1" applyBorder="1" applyAlignment="1">
      <alignment horizontal="right" vertical="center"/>
    </xf>
    <xf numFmtId="165" fontId="16" fillId="0" borderId="1" xfId="17" applyNumberFormat="1" applyFont="1" applyBorder="1" applyAlignment="1">
      <alignment horizontal="right" vertical="center"/>
    </xf>
    <xf numFmtId="165" fontId="15" fillId="0" borderId="1" xfId="17" applyNumberFormat="1" applyFont="1" applyBorder="1" applyAlignment="1">
      <alignment horizontal="right"/>
    </xf>
    <xf numFmtId="165" fontId="16" fillId="0" borderId="1" xfId="17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top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top"/>
    </xf>
    <xf numFmtId="1" fontId="8" fillId="0" borderId="6" xfId="0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top"/>
    </xf>
    <xf numFmtId="1" fontId="10" fillId="0" borderId="8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1" fontId="8" fillId="0" borderId="8" xfId="0" applyNumberFormat="1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center" vertical="top"/>
    </xf>
    <xf numFmtId="1" fontId="10" fillId="0" borderId="7" xfId="0" applyNumberFormat="1" applyFont="1" applyBorder="1" applyAlignment="1">
      <alignment horizontal="center" vertical="top"/>
    </xf>
    <xf numFmtId="1" fontId="10" fillId="0" borderId="9" xfId="0" applyNumberFormat="1" applyFont="1" applyBorder="1" applyAlignment="1">
      <alignment horizontal="center" vertical="top"/>
    </xf>
    <xf numFmtId="1" fontId="10" fillId="0" borderId="7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top"/>
    </xf>
    <xf numFmtId="1" fontId="8" fillId="0" borderId="9" xfId="0" applyNumberFormat="1" applyFont="1" applyBorder="1" applyAlignment="1">
      <alignment horizontal="center" vertical="top"/>
    </xf>
    <xf numFmtId="3" fontId="10" fillId="0" borderId="3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horizontal="right"/>
    </xf>
    <xf numFmtId="3" fontId="9" fillId="0" borderId="10" xfId="17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 vertical="top"/>
    </xf>
    <xf numFmtId="3" fontId="16" fillId="2" borderId="4" xfId="0" applyNumberFormat="1" applyFont="1" applyFill="1" applyBorder="1" applyAlignment="1">
      <alignment horizontal="right"/>
    </xf>
    <xf numFmtId="165" fontId="16" fillId="2" borderId="4" xfId="17" applyNumberFormat="1" applyFont="1" applyFill="1" applyBorder="1" applyAlignment="1">
      <alignment horizontal="right" vertical="center"/>
    </xf>
    <xf numFmtId="1" fontId="20" fillId="0" borderId="0" xfId="0" applyNumberFormat="1" applyFont="1" applyBorder="1" applyAlignment="1">
      <alignment vertical="top"/>
    </xf>
    <xf numFmtId="1" fontId="5" fillId="0" borderId="2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8" fillId="0" borderId="6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/>
    </xf>
    <xf numFmtId="165" fontId="15" fillId="0" borderId="1" xfId="17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165" fontId="16" fillId="0" borderId="1" xfId="17" applyNumberFormat="1" applyFont="1" applyBorder="1" applyAlignment="1">
      <alignment horizontal="right" vertical="center"/>
    </xf>
    <xf numFmtId="165" fontId="16" fillId="0" borderId="1" xfId="17" applyNumberFormat="1" applyFont="1" applyBorder="1" applyAlignment="1">
      <alignment horizontal="right"/>
    </xf>
    <xf numFmtId="165" fontId="15" fillId="0" borderId="1" xfId="17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center" vertical="center"/>
    </xf>
    <xf numFmtId="165" fontId="16" fillId="0" borderId="1" xfId="17" applyNumberFormat="1" applyFont="1" applyBorder="1" applyAlignment="1">
      <alignment horizontal="center"/>
    </xf>
    <xf numFmtId="165" fontId="0" fillId="0" borderId="0" xfId="17" applyNumberFormat="1" applyBorder="1" applyAlignment="1">
      <alignment horizontal="center" vertical="center"/>
    </xf>
    <xf numFmtId="165" fontId="9" fillId="0" borderId="11" xfId="17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3" fontId="10" fillId="0" borderId="12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3" fontId="1" fillId="0" borderId="1" xfId="17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top"/>
    </xf>
    <xf numFmtId="165" fontId="16" fillId="0" borderId="3" xfId="17" applyNumberFormat="1" applyFont="1" applyBorder="1" applyAlignment="1">
      <alignment horizontal="right"/>
    </xf>
    <xf numFmtId="165" fontId="9" fillId="0" borderId="13" xfId="17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/>
    </xf>
    <xf numFmtId="3" fontId="9" fillId="0" borderId="15" xfId="17" applyNumberFormat="1" applyFont="1" applyBorder="1" applyAlignment="1">
      <alignment horizontal="right"/>
    </xf>
    <xf numFmtId="3" fontId="16" fillId="2" borderId="9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top"/>
    </xf>
    <xf numFmtId="165" fontId="16" fillId="0" borderId="0" xfId="17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1" fontId="8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left" vertical="center" wrapText="1"/>
    </xf>
    <xf numFmtId="165" fontId="24" fillId="0" borderId="0" xfId="17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9" fillId="0" borderId="13" xfId="17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left" vertical="center" wrapText="1"/>
    </xf>
    <xf numFmtId="3" fontId="16" fillId="0" borderId="26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3" fontId="8" fillId="4" borderId="27" xfId="0" applyNumberFormat="1" applyFont="1" applyFill="1" applyBorder="1" applyAlignment="1">
      <alignment horizontal="center" vertical="center"/>
    </xf>
    <xf numFmtId="1" fontId="8" fillId="4" borderId="28" xfId="0" applyNumberFormat="1" applyFont="1" applyFill="1" applyBorder="1" applyAlignment="1">
      <alignment horizontal="center" vertical="center"/>
    </xf>
    <xf numFmtId="3" fontId="8" fillId="4" borderId="28" xfId="0" applyNumberFormat="1" applyFont="1" applyFill="1" applyBorder="1" applyAlignment="1">
      <alignment horizontal="left" vertical="center" wrapText="1"/>
    </xf>
    <xf numFmtId="3" fontId="15" fillId="4" borderId="13" xfId="0" applyNumberFormat="1" applyFont="1" applyFill="1" applyBorder="1" applyAlignment="1">
      <alignment horizontal="center" vertical="center"/>
    </xf>
    <xf numFmtId="3" fontId="10" fillId="4" borderId="28" xfId="0" applyNumberFormat="1" applyFont="1" applyFill="1" applyBorder="1" applyAlignment="1">
      <alignment horizontal="center" vertical="center"/>
    </xf>
    <xf numFmtId="3" fontId="15" fillId="4" borderId="13" xfId="17" applyNumberFormat="1" applyFont="1" applyFill="1" applyBorder="1" applyAlignment="1">
      <alignment horizontal="center" vertical="center"/>
    </xf>
    <xf numFmtId="3" fontId="9" fillId="4" borderId="13" xfId="17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10" fillId="4" borderId="28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25" fillId="4" borderId="13" xfId="0" applyNumberFormat="1" applyFont="1" applyFill="1" applyBorder="1" applyAlignment="1">
      <alignment horizontal="center" vertical="center"/>
    </xf>
    <xf numFmtId="3" fontId="14" fillId="4" borderId="30" xfId="0" applyNumberFormat="1" applyFont="1" applyFill="1" applyBorder="1" applyAlignment="1">
      <alignment horizontal="center" vertical="center"/>
    </xf>
    <xf numFmtId="1" fontId="14" fillId="4" borderId="31" xfId="0" applyNumberFormat="1" applyFont="1" applyFill="1" applyBorder="1" applyAlignment="1">
      <alignment horizontal="center" vertical="center"/>
    </xf>
    <xf numFmtId="3" fontId="12" fillId="4" borderId="31" xfId="0" applyNumberFormat="1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left" vertical="center" wrapText="1"/>
    </xf>
    <xf numFmtId="3" fontId="16" fillId="0" borderId="33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 wrapText="1"/>
    </xf>
    <xf numFmtId="3" fontId="24" fillId="0" borderId="35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left" vertical="center" wrapText="1"/>
    </xf>
    <xf numFmtId="3" fontId="15" fillId="0" borderId="35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left" vertical="center" wrapText="1"/>
    </xf>
    <xf numFmtId="3" fontId="15" fillId="0" borderId="38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 wrapText="1"/>
    </xf>
    <xf numFmtId="3" fontId="8" fillId="0" borderId="36" xfId="0" applyNumberFormat="1" applyFont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2"/>
  <sheetViews>
    <sheetView workbookViewId="0" topLeftCell="A19">
      <selection activeCell="B30" sqref="B30:D31"/>
    </sheetView>
  </sheetViews>
  <sheetFormatPr defaultColWidth="9.00390625" defaultRowHeight="12.75"/>
  <cols>
    <col min="1" max="1" width="6.75390625" style="0" customWidth="1"/>
    <col min="2" max="2" width="9.25390625" style="0" customWidth="1"/>
    <col min="3" max="3" width="6.125" style="0" customWidth="1"/>
    <col min="4" max="4" width="43.875" style="0" customWidth="1"/>
    <col min="5" max="5" width="11.75390625" style="0" customWidth="1"/>
    <col min="6" max="6" width="11.625" style="0" customWidth="1"/>
    <col min="7" max="7" width="10.375" style="0" customWidth="1"/>
  </cols>
  <sheetData>
    <row r="2" spans="1:6" ht="34.5" customHeight="1">
      <c r="A2" s="2"/>
      <c r="B2" s="11"/>
      <c r="C2" s="68"/>
      <c r="D2" s="75" t="s">
        <v>0</v>
      </c>
      <c r="E2" s="75"/>
      <c r="F2" s="1"/>
    </row>
    <row r="3" spans="1:7" ht="12.75">
      <c r="A3" s="109"/>
      <c r="B3" s="110"/>
      <c r="C3" s="110"/>
      <c r="D3" s="109"/>
      <c r="E3" s="111"/>
      <c r="F3" s="1"/>
      <c r="G3" s="1"/>
    </row>
    <row r="4" spans="1:7" ht="33.75">
      <c r="A4" s="112" t="s">
        <v>1</v>
      </c>
      <c r="B4" s="14" t="s">
        <v>2</v>
      </c>
      <c r="C4" s="14" t="s">
        <v>3</v>
      </c>
      <c r="D4" s="15" t="s">
        <v>4</v>
      </c>
      <c r="E4" s="22" t="s">
        <v>5</v>
      </c>
      <c r="F4" s="32" t="s">
        <v>6</v>
      </c>
      <c r="G4" s="33" t="s">
        <v>7</v>
      </c>
    </row>
    <row r="5" spans="1:7" ht="9.75" customHeight="1">
      <c r="A5" s="40"/>
      <c r="B5" s="38"/>
      <c r="C5" s="13"/>
      <c r="D5" s="8"/>
      <c r="E5" s="25"/>
      <c r="F5" s="25"/>
      <c r="G5" s="79"/>
    </row>
    <row r="6" spans="1:7" ht="12.75">
      <c r="A6" s="41">
        <v>600</v>
      </c>
      <c r="B6" s="39"/>
      <c r="C6" s="17"/>
      <c r="D6" s="18" t="s">
        <v>8</v>
      </c>
      <c r="E6" s="26">
        <f>SUM(E8+E10)</f>
        <v>202000</v>
      </c>
      <c r="F6" s="26">
        <f>SUM(F8+F10)</f>
        <v>72431</v>
      </c>
      <c r="G6" s="34">
        <f>F6/E6</f>
        <v>0.35856930693069305</v>
      </c>
    </row>
    <row r="7" spans="1:7" ht="9.75" customHeight="1">
      <c r="A7" s="42"/>
      <c r="B7" s="38"/>
      <c r="C7" s="13"/>
      <c r="D7" s="7"/>
      <c r="E7" s="25"/>
      <c r="F7" s="23"/>
      <c r="G7" s="34"/>
    </row>
    <row r="8" spans="1:7" ht="12.75">
      <c r="A8" s="43"/>
      <c r="B8" s="38">
        <v>60014</v>
      </c>
      <c r="C8" s="16"/>
      <c r="D8" s="7" t="s">
        <v>9</v>
      </c>
      <c r="E8" s="27">
        <f>SUM(E9)</f>
        <v>140000</v>
      </c>
      <c r="F8" s="27">
        <f>SUM(F9)</f>
        <v>69658</v>
      </c>
      <c r="G8" s="34">
        <f>F8/E8</f>
        <v>0.49755714285714286</v>
      </c>
    </row>
    <row r="9" spans="1:7" ht="55.5" customHeight="1">
      <c r="A9" s="43"/>
      <c r="B9" s="38"/>
      <c r="C9" s="13">
        <v>2320</v>
      </c>
      <c r="D9" s="8" t="s">
        <v>10</v>
      </c>
      <c r="E9" s="25">
        <v>140000</v>
      </c>
      <c r="F9" s="25">
        <v>69658</v>
      </c>
      <c r="G9" s="37">
        <f>F9/E9</f>
        <v>0.49755714285714286</v>
      </c>
    </row>
    <row r="10" spans="1:7" ht="12.75">
      <c r="A10" s="43"/>
      <c r="B10" s="38">
        <v>60016</v>
      </c>
      <c r="C10" s="13"/>
      <c r="D10" s="7" t="s">
        <v>11</v>
      </c>
      <c r="E10" s="27">
        <f>SUM(E12+E11)</f>
        <v>62000</v>
      </c>
      <c r="F10" s="27">
        <f>SUM(F11)</f>
        <v>2773</v>
      </c>
      <c r="G10" s="36">
        <f>F10/E10</f>
        <v>0.04472580645161291</v>
      </c>
    </row>
    <row r="11" spans="1:7" ht="12.75">
      <c r="A11" s="43"/>
      <c r="B11" s="38"/>
      <c r="C11" s="13" t="s">
        <v>12</v>
      </c>
      <c r="D11" s="8" t="s">
        <v>13</v>
      </c>
      <c r="E11" s="25">
        <v>2000</v>
      </c>
      <c r="F11" s="25">
        <v>2773</v>
      </c>
      <c r="G11" s="37">
        <f>F11/E11</f>
        <v>1.3865</v>
      </c>
    </row>
    <row r="12" spans="1:7" ht="54.75" customHeight="1">
      <c r="A12" s="43"/>
      <c r="B12" s="38"/>
      <c r="C12" s="13">
        <v>6291</v>
      </c>
      <c r="D12" s="8" t="s">
        <v>14</v>
      </c>
      <c r="E12" s="25">
        <v>60000</v>
      </c>
      <c r="F12" s="25">
        <v>0</v>
      </c>
      <c r="G12" s="37">
        <f>F12/E12</f>
        <v>0</v>
      </c>
    </row>
    <row r="13" spans="1:7" ht="9.75" customHeight="1">
      <c r="A13" s="40"/>
      <c r="B13" s="38"/>
      <c r="C13" s="13"/>
      <c r="D13" s="8"/>
      <c r="E13" s="25"/>
      <c r="F13" s="23"/>
      <c r="G13" s="35"/>
    </row>
    <row r="14" spans="1:7" ht="12.75">
      <c r="A14" s="41">
        <v>700</v>
      </c>
      <c r="B14" s="39"/>
      <c r="C14" s="17"/>
      <c r="D14" s="18" t="s">
        <v>15</v>
      </c>
      <c r="E14" s="26">
        <f>SUM(E16)</f>
        <v>613063</v>
      </c>
      <c r="F14" s="26">
        <f>SUM(F16)</f>
        <v>503293</v>
      </c>
      <c r="G14" s="34">
        <f>SUM(G16)</f>
        <v>0.8209482549101805</v>
      </c>
    </row>
    <row r="15" spans="1:7" ht="9.75" customHeight="1">
      <c r="A15" s="42"/>
      <c r="B15" s="38"/>
      <c r="C15" s="13"/>
      <c r="D15" s="7"/>
      <c r="E15" s="25"/>
      <c r="F15" s="26"/>
      <c r="G15" s="35"/>
    </row>
    <row r="16" spans="1:7" ht="17.25" customHeight="1">
      <c r="A16" s="42"/>
      <c r="B16" s="49">
        <v>70005</v>
      </c>
      <c r="C16" s="16"/>
      <c r="D16" s="7" t="s">
        <v>16</v>
      </c>
      <c r="E16" s="27">
        <f>SUM(E17:E21)</f>
        <v>613063</v>
      </c>
      <c r="F16" s="27">
        <f>SUM(F17:F21)</f>
        <v>503293</v>
      </c>
      <c r="G16" s="34">
        <f aca="true" t="shared" si="0" ref="G16:G21">SUM(F16/E16)</f>
        <v>0.8209482549101805</v>
      </c>
    </row>
    <row r="17" spans="1:7" ht="25.5" customHeight="1">
      <c r="A17" s="48"/>
      <c r="B17" s="51"/>
      <c r="C17" s="44" t="s">
        <v>17</v>
      </c>
      <c r="D17" s="8" t="s">
        <v>18</v>
      </c>
      <c r="E17" s="25">
        <v>22000</v>
      </c>
      <c r="F17" s="25">
        <v>23525</v>
      </c>
      <c r="G17" s="37">
        <f t="shared" si="0"/>
        <v>1.0693181818181818</v>
      </c>
    </row>
    <row r="18" spans="1:7" ht="67.5" customHeight="1">
      <c r="A18" s="48"/>
      <c r="B18" s="51"/>
      <c r="C18" s="44" t="s">
        <v>19</v>
      </c>
      <c r="D18" s="8" t="s">
        <v>20</v>
      </c>
      <c r="E18" s="25">
        <v>10000</v>
      </c>
      <c r="F18" s="25">
        <v>10820</v>
      </c>
      <c r="G18" s="37">
        <f t="shared" si="0"/>
        <v>1.082</v>
      </c>
    </row>
    <row r="19" spans="1:7" ht="29.25" customHeight="1">
      <c r="A19" s="48"/>
      <c r="B19" s="51"/>
      <c r="C19" s="44" t="s">
        <v>21</v>
      </c>
      <c r="D19" s="8" t="s">
        <v>22</v>
      </c>
      <c r="E19" s="25">
        <v>228500</v>
      </c>
      <c r="F19" s="25">
        <v>118350</v>
      </c>
      <c r="G19" s="37">
        <f t="shared" si="0"/>
        <v>0.5179431072210066</v>
      </c>
    </row>
    <row r="20" spans="1:7" ht="27" customHeight="1">
      <c r="A20" s="48"/>
      <c r="B20" s="52"/>
      <c r="C20" s="44" t="s">
        <v>23</v>
      </c>
      <c r="D20" s="8" t="s">
        <v>24</v>
      </c>
      <c r="E20" s="25">
        <v>1000</v>
      </c>
      <c r="F20" s="25">
        <v>1541</v>
      </c>
      <c r="G20" s="37">
        <f t="shared" si="0"/>
        <v>1.541</v>
      </c>
    </row>
    <row r="21" spans="1:7" ht="12.75">
      <c r="A21" s="48"/>
      <c r="B21" s="52"/>
      <c r="C21" s="44" t="s">
        <v>25</v>
      </c>
      <c r="D21" s="8" t="s">
        <v>26</v>
      </c>
      <c r="E21" s="25">
        <v>351563</v>
      </c>
      <c r="F21" s="25">
        <v>349057</v>
      </c>
      <c r="G21" s="37">
        <f t="shared" si="0"/>
        <v>0.9928718323600606</v>
      </c>
    </row>
    <row r="22" spans="1:8" ht="10.5" customHeight="1">
      <c r="A22" s="72"/>
      <c r="B22" s="52"/>
      <c r="C22" s="44"/>
      <c r="D22" s="8"/>
      <c r="E22" s="25"/>
      <c r="F22" s="25"/>
      <c r="G22" s="37"/>
      <c r="H22" t="s">
        <v>27</v>
      </c>
    </row>
    <row r="23" spans="1:7" ht="12.75">
      <c r="A23" s="53">
        <v>710</v>
      </c>
      <c r="B23" s="52"/>
      <c r="C23" s="44"/>
      <c r="D23" s="7" t="s">
        <v>28</v>
      </c>
      <c r="E23" s="27">
        <f>SUM(E25)</f>
        <v>0</v>
      </c>
      <c r="F23" s="27">
        <f>SUM(F25)</f>
        <v>38</v>
      </c>
      <c r="G23" s="36" t="s">
        <v>29</v>
      </c>
    </row>
    <row r="24" spans="1:7" ht="9.75" customHeight="1">
      <c r="A24" s="53"/>
      <c r="B24" s="99"/>
      <c r="C24" s="44"/>
      <c r="D24" s="7"/>
      <c r="E24" s="25"/>
      <c r="F24" s="25"/>
      <c r="G24" s="37"/>
    </row>
    <row r="25" spans="1:7" ht="12.75">
      <c r="A25" s="53"/>
      <c r="B25" s="55">
        <v>71014</v>
      </c>
      <c r="C25" s="44"/>
      <c r="D25" s="7" t="s">
        <v>30</v>
      </c>
      <c r="E25" s="27">
        <f>SUM(E26)</f>
        <v>0</v>
      </c>
      <c r="F25" s="27">
        <f>SUM(F26)</f>
        <v>38</v>
      </c>
      <c r="G25" s="36" t="s">
        <v>29</v>
      </c>
    </row>
    <row r="26" spans="1:7" ht="12.75">
      <c r="A26" s="48"/>
      <c r="B26" s="13"/>
      <c r="C26" s="44" t="s">
        <v>25</v>
      </c>
      <c r="D26" s="8" t="s">
        <v>26</v>
      </c>
      <c r="E26" s="25">
        <v>0</v>
      </c>
      <c r="F26" s="25">
        <v>38</v>
      </c>
      <c r="G26" s="37" t="s">
        <v>29</v>
      </c>
    </row>
    <row r="27" spans="1:7" ht="10.5" customHeight="1">
      <c r="A27" s="48"/>
      <c r="B27" s="57"/>
      <c r="C27" s="44"/>
      <c r="D27" s="8"/>
      <c r="E27" s="25"/>
      <c r="F27" s="25"/>
      <c r="G27" s="37"/>
    </row>
    <row r="28" spans="1:7" ht="12.75">
      <c r="A28" s="46">
        <v>750</v>
      </c>
      <c r="B28" s="50"/>
      <c r="C28" s="17"/>
      <c r="D28" s="18" t="s">
        <v>31</v>
      </c>
      <c r="E28" s="26">
        <f>SUM(E30+E32)</f>
        <v>95216</v>
      </c>
      <c r="F28" s="26">
        <f>SUM(F30+F32)</f>
        <v>49240</v>
      </c>
      <c r="G28" s="36">
        <f>SUM(F28/E28)</f>
        <v>0.5171399764745421</v>
      </c>
    </row>
    <row r="29" spans="1:7" ht="10.5" customHeight="1">
      <c r="A29" s="42"/>
      <c r="B29" s="38"/>
      <c r="C29" s="13"/>
      <c r="D29" s="7"/>
      <c r="E29" s="25"/>
      <c r="F29" s="25"/>
      <c r="G29" s="37"/>
    </row>
    <row r="30" spans="1:7" ht="12.75">
      <c r="A30" s="42"/>
      <c r="B30" s="38">
        <v>75011</v>
      </c>
      <c r="C30" s="16"/>
      <c r="D30" s="7" t="s">
        <v>32</v>
      </c>
      <c r="E30" s="27">
        <f>SUM(E31)</f>
        <v>49216</v>
      </c>
      <c r="F30" s="27">
        <f>SUM(F31)</f>
        <v>29325</v>
      </c>
      <c r="G30" s="36">
        <f aca="true" t="shared" si="1" ref="G30:G37">SUM(F30/E30)</f>
        <v>0.5958428153446034</v>
      </c>
    </row>
    <row r="31" spans="1:7" ht="52.5" customHeight="1">
      <c r="A31" s="45"/>
      <c r="B31" s="56"/>
      <c r="C31" s="13">
        <v>2010</v>
      </c>
      <c r="D31" s="8" t="s">
        <v>33</v>
      </c>
      <c r="E31" s="25">
        <v>49216</v>
      </c>
      <c r="F31" s="25">
        <v>29325</v>
      </c>
      <c r="G31" s="37">
        <f t="shared" si="1"/>
        <v>0.5958428153446034</v>
      </c>
    </row>
    <row r="32" spans="1:7" ht="25.5">
      <c r="A32" s="48"/>
      <c r="B32" s="16">
        <v>75023</v>
      </c>
      <c r="C32" s="44"/>
      <c r="D32" s="7" t="s">
        <v>34</v>
      </c>
      <c r="E32" s="27">
        <f>SUM(E33:E37)</f>
        <v>46000</v>
      </c>
      <c r="F32" s="27">
        <f>SUM(F33:F37)</f>
        <v>19915</v>
      </c>
      <c r="G32" s="36">
        <f t="shared" si="1"/>
        <v>0.43293478260869567</v>
      </c>
    </row>
    <row r="33" spans="1:7" ht="15.75" customHeight="1">
      <c r="A33" s="45"/>
      <c r="B33" s="54"/>
      <c r="C33" s="44" t="s">
        <v>35</v>
      </c>
      <c r="D33" s="8" t="s">
        <v>36</v>
      </c>
      <c r="E33" s="25">
        <v>0</v>
      </c>
      <c r="F33" s="25">
        <v>24</v>
      </c>
      <c r="G33" s="36" t="s">
        <v>29</v>
      </c>
    </row>
    <row r="34" spans="1:7" ht="12.75">
      <c r="A34" s="48"/>
      <c r="B34" s="51"/>
      <c r="C34" s="44" t="s">
        <v>12</v>
      </c>
      <c r="D34" s="8" t="s">
        <v>13</v>
      </c>
      <c r="E34" s="25">
        <v>5000</v>
      </c>
      <c r="F34" s="25">
        <v>2750</v>
      </c>
      <c r="G34" s="37">
        <f t="shared" si="1"/>
        <v>0.55</v>
      </c>
    </row>
    <row r="35" spans="1:7" ht="25.5">
      <c r="A35" s="48"/>
      <c r="B35" s="51"/>
      <c r="C35" s="44" t="s">
        <v>37</v>
      </c>
      <c r="D35" s="8" t="s">
        <v>38</v>
      </c>
      <c r="E35" s="25">
        <v>500</v>
      </c>
      <c r="F35" s="25">
        <v>480</v>
      </c>
      <c r="G35" s="37">
        <f t="shared" si="1"/>
        <v>0.96</v>
      </c>
    </row>
    <row r="36" spans="1:7" ht="12.75">
      <c r="A36" s="95"/>
      <c r="B36" s="52"/>
      <c r="C36" s="44" t="s">
        <v>25</v>
      </c>
      <c r="D36" s="8" t="s">
        <v>26</v>
      </c>
      <c r="E36" s="25">
        <v>40000</v>
      </c>
      <c r="F36" s="25">
        <v>16032</v>
      </c>
      <c r="G36" s="37">
        <f t="shared" si="1"/>
        <v>0.4008</v>
      </c>
    </row>
    <row r="37" spans="1:7" ht="40.5" customHeight="1">
      <c r="A37" s="95"/>
      <c r="B37" s="52"/>
      <c r="C37" s="44">
        <v>2360</v>
      </c>
      <c r="D37" s="8" t="s">
        <v>39</v>
      </c>
      <c r="E37" s="25">
        <v>500</v>
      </c>
      <c r="F37" s="25">
        <v>629</v>
      </c>
      <c r="G37" s="37">
        <f t="shared" si="1"/>
        <v>1.258</v>
      </c>
    </row>
    <row r="38" spans="1:7" ht="38.25">
      <c r="A38" s="98">
        <v>751</v>
      </c>
      <c r="B38" s="96"/>
      <c r="C38" s="17"/>
      <c r="D38" s="18" t="s">
        <v>40</v>
      </c>
      <c r="E38" s="26">
        <f>SUM(E40)</f>
        <v>2100</v>
      </c>
      <c r="F38" s="26">
        <f>SUM(F40)</f>
        <v>1225</v>
      </c>
      <c r="G38" s="34">
        <f>SUM(F38/E38)</f>
        <v>0.5833333333333334</v>
      </c>
    </row>
    <row r="39" spans="1:7" ht="10.5" customHeight="1">
      <c r="A39" s="87"/>
      <c r="B39" s="38"/>
      <c r="C39" s="13"/>
      <c r="D39" s="7"/>
      <c r="E39" s="25"/>
      <c r="F39" s="25"/>
      <c r="G39" s="35"/>
    </row>
    <row r="40" spans="1:7" ht="25.5">
      <c r="A40" s="86"/>
      <c r="B40" s="38">
        <v>75101</v>
      </c>
      <c r="C40" s="16"/>
      <c r="D40" s="7" t="s">
        <v>41</v>
      </c>
      <c r="E40" s="27">
        <f>SUM(E41)</f>
        <v>2100</v>
      </c>
      <c r="F40" s="27">
        <f>SUM(F41)</f>
        <v>1225</v>
      </c>
      <c r="G40" s="36">
        <f>SUM(F40/E40)</f>
        <v>0.5833333333333334</v>
      </c>
    </row>
    <row r="41" spans="1:7" ht="54" customHeight="1">
      <c r="A41" s="87"/>
      <c r="B41" s="38"/>
      <c r="C41" s="13">
        <v>2010</v>
      </c>
      <c r="D41" s="8" t="s">
        <v>42</v>
      </c>
      <c r="E41" s="25">
        <v>2100</v>
      </c>
      <c r="F41" s="25">
        <v>1225</v>
      </c>
      <c r="G41" s="37">
        <f>SUM(F41/E41)</f>
        <v>0.5833333333333334</v>
      </c>
    </row>
    <row r="42" spans="1:7" ht="12.75">
      <c r="A42" s="98"/>
      <c r="B42" s="39"/>
      <c r="C42" s="17"/>
      <c r="D42" s="19"/>
      <c r="E42" s="28"/>
      <c r="F42" s="28"/>
      <c r="G42" s="37"/>
    </row>
    <row r="43" spans="1:7" ht="25.5">
      <c r="A43" s="42">
        <v>754</v>
      </c>
      <c r="B43" s="38"/>
      <c r="C43" s="13"/>
      <c r="D43" s="7" t="s">
        <v>43</v>
      </c>
      <c r="E43" s="29">
        <f>SUM(E45+E48)</f>
        <v>20996</v>
      </c>
      <c r="F43" s="27">
        <f>SUM(F45+F48)</f>
        <v>11968</v>
      </c>
      <c r="G43" s="36">
        <f>SUM(F43/E43)</f>
        <v>0.5700133358734997</v>
      </c>
    </row>
    <row r="44" spans="1:7" ht="12.75">
      <c r="A44" s="41"/>
      <c r="B44" s="39"/>
      <c r="C44" s="17"/>
      <c r="D44" s="7"/>
      <c r="E44" s="27"/>
      <c r="F44" s="25"/>
      <c r="G44" s="35"/>
    </row>
    <row r="45" spans="1:7" ht="12.75">
      <c r="A45" s="42"/>
      <c r="B45" s="38">
        <v>75414</v>
      </c>
      <c r="C45" s="16"/>
      <c r="D45" s="7" t="s">
        <v>44</v>
      </c>
      <c r="E45" s="27">
        <f>SUM(E46)</f>
        <v>15996</v>
      </c>
      <c r="F45" s="27">
        <f>SUM(F46)</f>
        <v>9757</v>
      </c>
      <c r="G45" s="34">
        <f>SUM(F45/E45)</f>
        <v>0.609964991247812</v>
      </c>
    </row>
    <row r="46" spans="1:7" ht="54.75" customHeight="1">
      <c r="A46" s="42"/>
      <c r="B46" s="38"/>
      <c r="C46" s="13">
        <v>2320</v>
      </c>
      <c r="D46" s="8" t="s">
        <v>10</v>
      </c>
      <c r="E46" s="25">
        <v>15996</v>
      </c>
      <c r="F46" s="25">
        <v>9757</v>
      </c>
      <c r="G46" s="37">
        <f>SUM(F46/E46)</f>
        <v>0.609964991247812</v>
      </c>
    </row>
    <row r="47" spans="1:7" ht="9.75" customHeight="1">
      <c r="A47" s="42"/>
      <c r="B47" s="38"/>
      <c r="C47" s="13"/>
      <c r="D47" s="8"/>
      <c r="E47" s="25"/>
      <c r="F47" s="25"/>
      <c r="G47" s="35"/>
    </row>
    <row r="48" spans="1:7" ht="12.75">
      <c r="A48" s="42"/>
      <c r="B48" s="49">
        <v>75416</v>
      </c>
      <c r="C48" s="16"/>
      <c r="D48" s="7" t="s">
        <v>45</v>
      </c>
      <c r="E48" s="27">
        <f>SUM(E49:E49)</f>
        <v>5000</v>
      </c>
      <c r="F48" s="27">
        <f>SUM(F49:F49)</f>
        <v>2211</v>
      </c>
      <c r="G48" s="34">
        <f>SUM(F48/E48)</f>
        <v>0.4422</v>
      </c>
    </row>
    <row r="49" spans="1:7" ht="16.5" customHeight="1">
      <c r="A49" s="53"/>
      <c r="B49" s="54"/>
      <c r="C49" s="44" t="s">
        <v>35</v>
      </c>
      <c r="D49" s="8" t="s">
        <v>36</v>
      </c>
      <c r="E49" s="25">
        <v>5000</v>
      </c>
      <c r="F49" s="25">
        <v>2211</v>
      </c>
      <c r="G49" s="35">
        <f>SUM(F49/E49)</f>
        <v>0.4422</v>
      </c>
    </row>
    <row r="50" spans="1:7" ht="10.5" customHeight="1">
      <c r="A50" s="53"/>
      <c r="B50" s="55"/>
      <c r="C50" s="44"/>
      <c r="D50" s="8"/>
      <c r="E50" s="25"/>
      <c r="F50" s="25"/>
      <c r="G50" s="35"/>
    </row>
    <row r="51" spans="1:7" ht="54" customHeight="1">
      <c r="A51" s="46">
        <v>756</v>
      </c>
      <c r="B51" s="50"/>
      <c r="C51" s="17"/>
      <c r="D51" s="18" t="s">
        <v>46</v>
      </c>
      <c r="E51" s="30">
        <f>SUM(E53+E57+E63+E76+E80+E83)</f>
        <v>11671740</v>
      </c>
      <c r="F51" s="30">
        <f>SUM(F53+F57+F63+F76+F80+F83)</f>
        <v>6646495</v>
      </c>
      <c r="G51" s="34">
        <f>SUM(F51/E51)</f>
        <v>0.5694519411844335</v>
      </c>
    </row>
    <row r="52" spans="1:7" ht="11.25" customHeight="1">
      <c r="A52" s="42"/>
      <c r="B52" s="38"/>
      <c r="C52" s="13"/>
      <c r="D52" s="7"/>
      <c r="E52" s="25"/>
      <c r="F52" s="25"/>
      <c r="G52" s="35"/>
    </row>
    <row r="53" spans="1:7" ht="27.75" customHeight="1">
      <c r="A53" s="42"/>
      <c r="B53" s="38">
        <v>75601</v>
      </c>
      <c r="C53" s="16"/>
      <c r="D53" s="7" t="s">
        <v>47</v>
      </c>
      <c r="E53" s="27">
        <f>SUM(E54:E54)</f>
        <v>20000</v>
      </c>
      <c r="F53" s="27">
        <f>SUM(F54+F55)</f>
        <v>13705</v>
      </c>
      <c r="G53" s="36">
        <f>SUM(F53/E53)</f>
        <v>0.68525</v>
      </c>
    </row>
    <row r="54" spans="1:7" ht="25.5">
      <c r="A54" s="45"/>
      <c r="B54" s="44"/>
      <c r="C54" s="13" t="s">
        <v>48</v>
      </c>
      <c r="D54" s="8" t="s">
        <v>49</v>
      </c>
      <c r="E54" s="25">
        <v>20000</v>
      </c>
      <c r="F54" s="25">
        <v>13696</v>
      </c>
      <c r="G54" s="37">
        <f>SUM(F54/E54)</f>
        <v>0.6848</v>
      </c>
    </row>
    <row r="55" spans="1:7" ht="25.5">
      <c r="A55" s="45"/>
      <c r="B55" s="56"/>
      <c r="C55" s="13" t="s">
        <v>23</v>
      </c>
      <c r="D55" s="8" t="s">
        <v>50</v>
      </c>
      <c r="E55" s="25">
        <v>0</v>
      </c>
      <c r="F55" s="25">
        <v>9</v>
      </c>
      <c r="G55" s="83" t="s">
        <v>29</v>
      </c>
    </row>
    <row r="56" spans="1:7" ht="9" customHeight="1">
      <c r="A56" s="45"/>
      <c r="B56" s="56"/>
      <c r="C56" s="13"/>
      <c r="D56" s="8"/>
      <c r="E56" s="25"/>
      <c r="F56" s="25"/>
      <c r="G56" s="35"/>
    </row>
    <row r="57" spans="1:7" ht="52.5" customHeight="1">
      <c r="A57" s="53"/>
      <c r="B57" s="54">
        <v>75615</v>
      </c>
      <c r="C57" s="38"/>
      <c r="D57" s="7" t="s">
        <v>51</v>
      </c>
      <c r="E57" s="27">
        <f>SUM(E58:E61)</f>
        <v>8350970</v>
      </c>
      <c r="F57" s="27">
        <f>SUM(F58:F61)</f>
        <v>4854346</v>
      </c>
      <c r="G57" s="36">
        <f>F57/E57</f>
        <v>0.5812912751452826</v>
      </c>
    </row>
    <row r="58" spans="1:7" ht="12.75">
      <c r="A58" s="53"/>
      <c r="B58" s="16"/>
      <c r="C58" s="13" t="s">
        <v>52</v>
      </c>
      <c r="D58" s="8" t="s">
        <v>53</v>
      </c>
      <c r="E58" s="25">
        <v>8319880</v>
      </c>
      <c r="F58" s="25">
        <v>4849253</v>
      </c>
      <c r="G58" s="37">
        <f aca="true" t="shared" si="2" ref="G58:G63">F58/E58</f>
        <v>0.5828513151631994</v>
      </c>
    </row>
    <row r="59" spans="1:7" ht="12.75">
      <c r="A59" s="53"/>
      <c r="B59" s="16" t="s">
        <v>27</v>
      </c>
      <c r="C59" s="13" t="s">
        <v>54</v>
      </c>
      <c r="D59" s="8" t="s">
        <v>55</v>
      </c>
      <c r="E59" s="25">
        <v>4090</v>
      </c>
      <c r="F59" s="25">
        <v>3469</v>
      </c>
      <c r="G59" s="37">
        <f t="shared" si="2"/>
        <v>0.8481662591687041</v>
      </c>
    </row>
    <row r="60" spans="1:7" ht="12.75">
      <c r="A60" s="53"/>
      <c r="B60" s="16"/>
      <c r="C60" s="44" t="s">
        <v>56</v>
      </c>
      <c r="D60" s="8" t="s">
        <v>57</v>
      </c>
      <c r="E60" s="25">
        <v>7000</v>
      </c>
      <c r="F60" s="25">
        <v>-1</v>
      </c>
      <c r="G60" s="37">
        <f t="shared" si="2"/>
        <v>-0.00014285714285714287</v>
      </c>
    </row>
    <row r="61" spans="1:7" ht="25.5">
      <c r="A61" s="53"/>
      <c r="B61" s="16"/>
      <c r="C61" s="44" t="s">
        <v>23</v>
      </c>
      <c r="D61" s="8" t="s">
        <v>50</v>
      </c>
      <c r="E61" s="25">
        <v>20000</v>
      </c>
      <c r="F61" s="25">
        <v>1625</v>
      </c>
      <c r="G61" s="37">
        <f t="shared" si="2"/>
        <v>0.08125</v>
      </c>
    </row>
    <row r="62" spans="1:7" ht="10.5" customHeight="1">
      <c r="A62" s="53"/>
      <c r="B62" s="54"/>
      <c r="C62" s="44"/>
      <c r="D62" s="8"/>
      <c r="E62" s="25"/>
      <c r="F62" s="27"/>
      <c r="G62" s="37"/>
    </row>
    <row r="63" spans="1:7" ht="53.25" customHeight="1">
      <c r="A63" s="53"/>
      <c r="B63" s="54">
        <v>75616</v>
      </c>
      <c r="C63" s="38"/>
      <c r="D63" s="7" t="s">
        <v>58</v>
      </c>
      <c r="E63" s="27">
        <f>SUM(E64:E74)</f>
        <v>758736</v>
      </c>
      <c r="F63" s="27">
        <f>SUM(F64:F74)</f>
        <v>504995</v>
      </c>
      <c r="G63" s="36">
        <f t="shared" si="2"/>
        <v>0.6655740600156049</v>
      </c>
    </row>
    <row r="64" spans="1:7" ht="12.75">
      <c r="A64" s="48"/>
      <c r="B64" s="51"/>
      <c r="C64" s="44" t="s">
        <v>52</v>
      </c>
      <c r="D64" s="8" t="s">
        <v>53</v>
      </c>
      <c r="E64" s="25">
        <v>506595</v>
      </c>
      <c r="F64" s="25">
        <v>300002</v>
      </c>
      <c r="G64" s="35">
        <f>SUM(F64/E64)</f>
        <v>0.5921929746641795</v>
      </c>
    </row>
    <row r="65" spans="1:7" ht="12.75">
      <c r="A65" s="48"/>
      <c r="B65" s="51"/>
      <c r="C65" s="44" t="s">
        <v>59</v>
      </c>
      <c r="D65" s="8" t="s">
        <v>60</v>
      </c>
      <c r="E65" s="25">
        <v>50000</v>
      </c>
      <c r="F65" s="25">
        <v>40795</v>
      </c>
      <c r="G65" s="35">
        <f aca="true" t="shared" si="3" ref="G65:G122">SUM(F65/E65)</f>
        <v>0.8159</v>
      </c>
    </row>
    <row r="66" spans="1:7" ht="12.75">
      <c r="A66" s="48"/>
      <c r="B66" s="51"/>
      <c r="C66" s="44" t="s">
        <v>61</v>
      </c>
      <c r="D66" s="8" t="s">
        <v>62</v>
      </c>
      <c r="E66" s="25">
        <v>7000</v>
      </c>
      <c r="F66" s="25">
        <v>6909</v>
      </c>
      <c r="G66" s="35">
        <f t="shared" si="3"/>
        <v>0.987</v>
      </c>
    </row>
    <row r="67" spans="1:7" ht="12.75">
      <c r="A67" s="48"/>
      <c r="B67" s="51"/>
      <c r="C67" s="44" t="s">
        <v>54</v>
      </c>
      <c r="D67" s="8" t="s">
        <v>55</v>
      </c>
      <c r="E67" s="25">
        <v>55910</v>
      </c>
      <c r="F67" s="25">
        <v>21457</v>
      </c>
      <c r="G67" s="35">
        <f t="shared" si="3"/>
        <v>0.3837774995528528</v>
      </c>
    </row>
    <row r="68" spans="1:7" ht="12.75">
      <c r="A68" s="48"/>
      <c r="B68" s="51"/>
      <c r="C68" s="44" t="s">
        <v>63</v>
      </c>
      <c r="D68" s="8" t="s">
        <v>64</v>
      </c>
      <c r="E68" s="25">
        <v>10000</v>
      </c>
      <c r="F68" s="25">
        <v>14260</v>
      </c>
      <c r="G68" s="35">
        <f t="shared" si="3"/>
        <v>1.426</v>
      </c>
    </row>
    <row r="69" spans="1:7" ht="12.75">
      <c r="A69" s="48"/>
      <c r="B69" s="51"/>
      <c r="C69" s="44" t="s">
        <v>65</v>
      </c>
      <c r="D69" s="8" t="s">
        <v>66</v>
      </c>
      <c r="E69" s="25">
        <v>5000</v>
      </c>
      <c r="F69" s="25">
        <v>2444</v>
      </c>
      <c r="G69" s="35">
        <f t="shared" si="3"/>
        <v>0.4888</v>
      </c>
    </row>
    <row r="70" spans="1:7" ht="12.75">
      <c r="A70" s="48"/>
      <c r="B70" s="51"/>
      <c r="C70" s="44" t="s">
        <v>67</v>
      </c>
      <c r="D70" s="8" t="s">
        <v>68</v>
      </c>
      <c r="E70" s="25">
        <v>26000</v>
      </c>
      <c r="F70" s="25">
        <v>14499</v>
      </c>
      <c r="G70" s="35">
        <f t="shared" si="3"/>
        <v>0.5576538461538462</v>
      </c>
    </row>
    <row r="71" spans="1:7" ht="25.5">
      <c r="A71" s="101"/>
      <c r="B71" s="51"/>
      <c r="C71" s="44" t="s">
        <v>69</v>
      </c>
      <c r="D71" s="8" t="s">
        <v>70</v>
      </c>
      <c r="E71" s="25">
        <v>6030</v>
      </c>
      <c r="F71" s="25">
        <v>5450</v>
      </c>
      <c r="G71" s="37">
        <f t="shared" si="3"/>
        <v>0.9038142620232172</v>
      </c>
    </row>
    <row r="72" spans="1:7" ht="12.75">
      <c r="A72" s="101"/>
      <c r="B72" s="51"/>
      <c r="C72" s="44" t="s">
        <v>56</v>
      </c>
      <c r="D72" s="8" t="s">
        <v>57</v>
      </c>
      <c r="E72" s="25">
        <v>28000</v>
      </c>
      <c r="F72" s="25">
        <v>39392</v>
      </c>
      <c r="G72" s="35">
        <f t="shared" si="3"/>
        <v>1.4068571428571428</v>
      </c>
    </row>
    <row r="73" spans="1:7" ht="25.5">
      <c r="A73" s="113"/>
      <c r="B73" s="52"/>
      <c r="C73" s="44" t="s">
        <v>23</v>
      </c>
      <c r="D73" s="8" t="s">
        <v>50</v>
      </c>
      <c r="E73" s="25">
        <v>10000</v>
      </c>
      <c r="F73" s="25">
        <v>5586</v>
      </c>
      <c r="G73" s="37">
        <f t="shared" si="3"/>
        <v>0.5586</v>
      </c>
    </row>
    <row r="74" spans="1:7" ht="39.75" customHeight="1">
      <c r="A74" s="88"/>
      <c r="B74" s="13"/>
      <c r="C74" s="44">
        <v>2440</v>
      </c>
      <c r="D74" s="8" t="s">
        <v>71</v>
      </c>
      <c r="E74" s="25">
        <v>54201</v>
      </c>
      <c r="F74" s="25">
        <v>54201</v>
      </c>
      <c r="G74" s="37">
        <f t="shared" si="3"/>
        <v>1</v>
      </c>
    </row>
    <row r="75" spans="1:7" ht="12" customHeight="1">
      <c r="A75" s="88"/>
      <c r="B75" s="52"/>
      <c r="C75" s="44"/>
      <c r="D75" s="8"/>
      <c r="E75" s="25"/>
      <c r="F75" s="25"/>
      <c r="G75" s="35"/>
    </row>
    <row r="76" spans="1:7" ht="38.25">
      <c r="A76" s="73"/>
      <c r="B76" s="16">
        <v>75618</v>
      </c>
      <c r="C76" s="38"/>
      <c r="D76" s="7" t="s">
        <v>72</v>
      </c>
      <c r="E76" s="27">
        <f>SUM(E77:E78)</f>
        <v>95461</v>
      </c>
      <c r="F76" s="27">
        <f>SUM(F77:F78)</f>
        <v>85218</v>
      </c>
      <c r="G76" s="36">
        <f t="shared" si="3"/>
        <v>0.89269963650077</v>
      </c>
    </row>
    <row r="77" spans="1:7" ht="12.75">
      <c r="A77" s="45"/>
      <c r="B77" s="51"/>
      <c r="C77" s="57" t="s">
        <v>73</v>
      </c>
      <c r="D77" s="8" t="s">
        <v>74</v>
      </c>
      <c r="E77" s="25">
        <v>15461</v>
      </c>
      <c r="F77" s="25">
        <v>10780</v>
      </c>
      <c r="G77" s="35">
        <f t="shared" si="3"/>
        <v>0.6972382122760494</v>
      </c>
    </row>
    <row r="78" spans="1:7" ht="16.5" customHeight="1">
      <c r="A78" s="45"/>
      <c r="B78" s="51"/>
      <c r="C78" s="44" t="s">
        <v>75</v>
      </c>
      <c r="D78" s="8" t="s">
        <v>76</v>
      </c>
      <c r="E78" s="25">
        <v>80000</v>
      </c>
      <c r="F78" s="25">
        <v>74438</v>
      </c>
      <c r="G78" s="35">
        <f t="shared" si="3"/>
        <v>0.930475</v>
      </c>
    </row>
    <row r="79" spans="1:7" ht="10.5" customHeight="1">
      <c r="A79" s="45"/>
      <c r="B79" s="51"/>
      <c r="C79" s="44"/>
      <c r="D79" s="8"/>
      <c r="E79" s="25"/>
      <c r="F79" s="25"/>
      <c r="G79" s="35"/>
    </row>
    <row r="80" spans="1:7" ht="12.75">
      <c r="A80" s="42"/>
      <c r="B80" s="54">
        <v>75619</v>
      </c>
      <c r="C80" s="38"/>
      <c r="D80" s="7" t="s">
        <v>77</v>
      </c>
      <c r="E80" s="27">
        <f>SUM(E81:E81)</f>
        <v>13500</v>
      </c>
      <c r="F80" s="27">
        <f>SUM(F81:F81)</f>
        <v>16460</v>
      </c>
      <c r="G80" s="34">
        <f t="shared" si="3"/>
        <v>1.2192592592592593</v>
      </c>
    </row>
    <row r="81" spans="1:7" ht="12.75">
      <c r="A81" s="45"/>
      <c r="B81" s="51"/>
      <c r="C81" s="44" t="s">
        <v>78</v>
      </c>
      <c r="D81" s="8" t="s">
        <v>79</v>
      </c>
      <c r="E81" s="25">
        <v>13500</v>
      </c>
      <c r="F81" s="25">
        <v>16460</v>
      </c>
      <c r="G81" s="35">
        <f t="shared" si="3"/>
        <v>1.2192592592592593</v>
      </c>
    </row>
    <row r="82" spans="1:7" ht="9.75" customHeight="1">
      <c r="A82" s="45"/>
      <c r="B82" s="58"/>
      <c r="C82" s="13"/>
      <c r="D82" s="8"/>
      <c r="E82" s="25"/>
      <c r="F82" s="25"/>
      <c r="G82" s="35"/>
    </row>
    <row r="83" spans="1:7" ht="25.5">
      <c r="A83" s="42"/>
      <c r="B83" s="54">
        <v>75621</v>
      </c>
      <c r="C83" s="38"/>
      <c r="D83" s="7" t="s">
        <v>80</v>
      </c>
      <c r="E83" s="27">
        <f>SUM(E84:E85)</f>
        <v>2433073</v>
      </c>
      <c r="F83" s="27">
        <f>SUM(F84:F85)</f>
        <v>1171771</v>
      </c>
      <c r="G83" s="36">
        <f t="shared" si="3"/>
        <v>0.4816012507639516</v>
      </c>
    </row>
    <row r="84" spans="1:7" ht="12.75">
      <c r="A84" s="45"/>
      <c r="B84" s="51"/>
      <c r="C84" s="44" t="s">
        <v>81</v>
      </c>
      <c r="D84" s="8" t="s">
        <v>82</v>
      </c>
      <c r="E84" s="25">
        <v>2363073</v>
      </c>
      <c r="F84" s="25">
        <v>1201420</v>
      </c>
      <c r="G84" s="35">
        <f t="shared" si="3"/>
        <v>0.5084142555054372</v>
      </c>
    </row>
    <row r="85" spans="1:7" ht="12.75">
      <c r="A85" s="45"/>
      <c r="B85" s="52"/>
      <c r="C85" s="44" t="s">
        <v>83</v>
      </c>
      <c r="D85" s="8" t="s">
        <v>84</v>
      </c>
      <c r="E85" s="25">
        <v>70000</v>
      </c>
      <c r="F85" s="25">
        <v>-29649</v>
      </c>
      <c r="G85" s="37">
        <f t="shared" si="3"/>
        <v>-0.42355714285714285</v>
      </c>
    </row>
    <row r="86" spans="1:7" ht="9.75" customHeight="1">
      <c r="A86" s="72"/>
      <c r="B86" s="57"/>
      <c r="C86" s="13"/>
      <c r="D86" s="8"/>
      <c r="E86" s="25"/>
      <c r="F86" s="25"/>
      <c r="G86" s="35"/>
    </row>
    <row r="87" spans="1:7" ht="12.75">
      <c r="A87" s="46">
        <v>758</v>
      </c>
      <c r="B87" s="39"/>
      <c r="C87" s="17"/>
      <c r="D87" s="18" t="s">
        <v>85</v>
      </c>
      <c r="E87" s="30">
        <f>SUM(E89+E92)</f>
        <v>2219678</v>
      </c>
      <c r="F87" s="26">
        <f>SUM(F89+F92)</f>
        <v>1560124</v>
      </c>
      <c r="G87" s="36">
        <f t="shared" si="3"/>
        <v>0.7028605049921656</v>
      </c>
    </row>
    <row r="88" spans="1:7" ht="10.5" customHeight="1">
      <c r="A88" s="42"/>
      <c r="B88" s="49"/>
      <c r="C88" s="13"/>
      <c r="D88" s="7"/>
      <c r="E88" s="25"/>
      <c r="F88" s="25"/>
      <c r="G88" s="35"/>
    </row>
    <row r="89" spans="1:7" ht="25.5">
      <c r="A89" s="53"/>
      <c r="B89" s="54">
        <v>75801</v>
      </c>
      <c r="C89" s="38"/>
      <c r="D89" s="7" t="s">
        <v>86</v>
      </c>
      <c r="E89" s="27">
        <f>SUM(E90)</f>
        <v>2204678</v>
      </c>
      <c r="F89" s="27">
        <f>SUM(F90)</f>
        <v>1526319</v>
      </c>
      <c r="G89" s="36">
        <f t="shared" si="3"/>
        <v>0.6923092623956877</v>
      </c>
    </row>
    <row r="90" spans="1:7" ht="12.75">
      <c r="A90" s="48"/>
      <c r="B90" s="52"/>
      <c r="C90" s="44">
        <v>2920</v>
      </c>
      <c r="D90" s="8" t="s">
        <v>87</v>
      </c>
      <c r="E90" s="25">
        <v>2204678</v>
      </c>
      <c r="F90" s="25">
        <v>1526319</v>
      </c>
      <c r="G90" s="35">
        <f t="shared" si="3"/>
        <v>0.6923092623956877</v>
      </c>
    </row>
    <row r="91" spans="1:7" ht="10.5" customHeight="1">
      <c r="A91" s="48"/>
      <c r="B91" s="51"/>
      <c r="C91" s="56"/>
      <c r="D91" s="8"/>
      <c r="E91" s="25"/>
      <c r="F91" s="25"/>
      <c r="G91" s="35"/>
    </row>
    <row r="92" spans="1:7" ht="12.75">
      <c r="A92" s="48"/>
      <c r="B92" s="54">
        <v>75814</v>
      </c>
      <c r="C92" s="44"/>
      <c r="D92" s="7" t="s">
        <v>88</v>
      </c>
      <c r="E92" s="27">
        <f>SUM(E93:E93)</f>
        <v>15000</v>
      </c>
      <c r="F92" s="27">
        <f>SUM(F93:F93)</f>
        <v>33805</v>
      </c>
      <c r="G92" s="34">
        <f t="shared" si="3"/>
        <v>2.2536666666666667</v>
      </c>
    </row>
    <row r="93" spans="1:7" ht="12.75">
      <c r="A93" s="48"/>
      <c r="B93" s="52"/>
      <c r="C93" s="44" t="s">
        <v>89</v>
      </c>
      <c r="D93" s="8" t="s">
        <v>90</v>
      </c>
      <c r="E93" s="25">
        <v>15000</v>
      </c>
      <c r="F93" s="25">
        <v>33805</v>
      </c>
      <c r="G93" s="35">
        <f t="shared" si="3"/>
        <v>2.2536666666666667</v>
      </c>
    </row>
    <row r="94" spans="1:7" ht="12" customHeight="1">
      <c r="A94" s="45"/>
      <c r="B94" s="57"/>
      <c r="C94" s="13"/>
      <c r="D94" s="8"/>
      <c r="E94" s="25"/>
      <c r="F94" s="25"/>
      <c r="G94" s="36"/>
    </row>
    <row r="95" spans="1:7" ht="12.75">
      <c r="A95" s="46">
        <v>801</v>
      </c>
      <c r="B95" s="39"/>
      <c r="C95" s="17"/>
      <c r="D95" s="18" t="s">
        <v>91</v>
      </c>
      <c r="E95" s="91">
        <f>SUM(E97+E99)</f>
        <v>62253</v>
      </c>
      <c r="F95" s="91">
        <f>SUM(F97+F99)</f>
        <v>30013</v>
      </c>
      <c r="G95" s="34">
        <f t="shared" si="3"/>
        <v>0.4821133118082663</v>
      </c>
    </row>
    <row r="96" spans="1:7" ht="9.75" customHeight="1">
      <c r="A96" s="41"/>
      <c r="B96" s="71"/>
      <c r="C96" s="17"/>
      <c r="D96" s="18"/>
      <c r="E96" s="30"/>
      <c r="F96" s="26"/>
      <c r="G96" s="34"/>
    </row>
    <row r="97" spans="1:7" ht="12.75">
      <c r="A97" s="41"/>
      <c r="B97" s="71">
        <v>80101</v>
      </c>
      <c r="C97" s="17"/>
      <c r="D97" s="18" t="s">
        <v>92</v>
      </c>
      <c r="E97" s="30">
        <f>SUM(E98)</f>
        <v>2253</v>
      </c>
      <c r="F97" s="26">
        <f>SUM(F98)</f>
        <v>2253</v>
      </c>
      <c r="G97" s="34">
        <f t="shared" si="3"/>
        <v>1</v>
      </c>
    </row>
    <row r="98" spans="1:7" ht="38.25">
      <c r="A98" s="42"/>
      <c r="B98" s="49"/>
      <c r="C98" s="13">
        <v>2030</v>
      </c>
      <c r="D98" s="8" t="s">
        <v>93</v>
      </c>
      <c r="E98" s="25">
        <v>2253</v>
      </c>
      <c r="F98" s="25">
        <v>2253</v>
      </c>
      <c r="G98" s="80">
        <f t="shared" si="3"/>
        <v>1</v>
      </c>
    </row>
    <row r="99" spans="1:7" ht="12.75">
      <c r="A99" s="53"/>
      <c r="B99" s="54">
        <v>80104</v>
      </c>
      <c r="C99" s="38"/>
      <c r="D99" s="7" t="s">
        <v>94</v>
      </c>
      <c r="E99" s="27">
        <f>SUM(E100)</f>
        <v>60000</v>
      </c>
      <c r="F99" s="27">
        <f>SUM(F100)</f>
        <v>27760</v>
      </c>
      <c r="G99" s="77">
        <f t="shared" si="3"/>
        <v>0.46266666666666667</v>
      </c>
    </row>
    <row r="100" spans="1:7" ht="25.5">
      <c r="A100" s="53"/>
      <c r="B100" s="55"/>
      <c r="C100" s="44" t="s">
        <v>37</v>
      </c>
      <c r="D100" s="8" t="s">
        <v>38</v>
      </c>
      <c r="E100" s="25">
        <v>60000</v>
      </c>
      <c r="F100" s="25">
        <v>27760</v>
      </c>
      <c r="G100" s="80">
        <f t="shared" si="3"/>
        <v>0.46266666666666667</v>
      </c>
    </row>
    <row r="101" spans="1:7" ht="11.25" customHeight="1">
      <c r="A101" s="82"/>
      <c r="B101" s="59"/>
      <c r="C101" s="17"/>
      <c r="D101" s="19"/>
      <c r="E101" s="28"/>
      <c r="F101" s="28"/>
      <c r="G101" s="35"/>
    </row>
    <row r="102" spans="1:7" ht="12.75">
      <c r="A102" s="89">
        <v>852</v>
      </c>
      <c r="B102" s="47"/>
      <c r="C102" s="20"/>
      <c r="D102" s="18" t="s">
        <v>95</v>
      </c>
      <c r="E102" s="30">
        <f>SUM(E104+E106+E109+E113+E115+E119)</f>
        <v>1192423</v>
      </c>
      <c r="F102" s="30">
        <f>SUM(F104+F106+F109+F113+F115+F119)</f>
        <v>757244</v>
      </c>
      <c r="G102" s="36">
        <f t="shared" si="3"/>
        <v>0.6350464558298523</v>
      </c>
    </row>
    <row r="103" spans="1:7" ht="10.5" customHeight="1">
      <c r="A103" s="90"/>
      <c r="B103" s="60"/>
      <c r="C103" s="21"/>
      <c r="D103" s="7"/>
      <c r="E103" s="25"/>
      <c r="F103" s="25"/>
      <c r="G103" s="36"/>
    </row>
    <row r="104" spans="1:7" ht="40.5" customHeight="1">
      <c r="A104" s="90"/>
      <c r="B104" s="70">
        <v>85212</v>
      </c>
      <c r="C104" s="69"/>
      <c r="D104" s="7" t="s">
        <v>96</v>
      </c>
      <c r="E104" s="27">
        <f>SUM(E105)</f>
        <v>796449</v>
      </c>
      <c r="F104" s="27">
        <f>SUM(F105)</f>
        <v>499459</v>
      </c>
      <c r="G104" s="36">
        <f t="shared" si="3"/>
        <v>0.6271073226283165</v>
      </c>
    </row>
    <row r="105" spans="1:7" ht="54" customHeight="1">
      <c r="A105" s="90"/>
      <c r="B105" s="70"/>
      <c r="C105" s="69">
        <v>2010</v>
      </c>
      <c r="D105" s="8" t="s">
        <v>97</v>
      </c>
      <c r="E105" s="25">
        <v>796449</v>
      </c>
      <c r="F105" s="25">
        <v>499459</v>
      </c>
      <c r="G105" s="80">
        <f t="shared" si="3"/>
        <v>0.6271073226283165</v>
      </c>
    </row>
    <row r="106" spans="1:7" ht="40.5" customHeight="1">
      <c r="A106" s="42"/>
      <c r="B106" s="16">
        <v>85213</v>
      </c>
      <c r="C106" s="38"/>
      <c r="D106" s="9" t="s">
        <v>98</v>
      </c>
      <c r="E106" s="27">
        <f>SUM(E107)</f>
        <v>10233</v>
      </c>
      <c r="F106" s="24">
        <f>SUM(F107)</f>
        <v>5970</v>
      </c>
      <c r="G106" s="36">
        <f t="shared" si="3"/>
        <v>0.5834066256229845</v>
      </c>
    </row>
    <row r="107" spans="1:7" ht="51">
      <c r="A107" s="42"/>
      <c r="B107" s="16"/>
      <c r="C107" s="44">
        <v>2010</v>
      </c>
      <c r="D107" s="8" t="s">
        <v>97</v>
      </c>
      <c r="E107" s="25">
        <v>10233</v>
      </c>
      <c r="F107" s="25">
        <v>5970</v>
      </c>
      <c r="G107" s="37">
        <f t="shared" si="3"/>
        <v>0.5834066256229845</v>
      </c>
    </row>
    <row r="108" spans="1:7" ht="10.5" customHeight="1">
      <c r="A108" s="42"/>
      <c r="B108" s="16"/>
      <c r="C108" s="13"/>
      <c r="D108" s="8"/>
      <c r="E108" s="25"/>
      <c r="F108" s="25"/>
      <c r="G108" s="36"/>
    </row>
    <row r="109" spans="1:7" ht="25.5">
      <c r="A109" s="86"/>
      <c r="B109" s="16">
        <v>85214</v>
      </c>
      <c r="C109" s="44"/>
      <c r="D109" s="7" t="s">
        <v>99</v>
      </c>
      <c r="E109" s="27">
        <f>SUM(E111+E110)</f>
        <v>232510</v>
      </c>
      <c r="F109" s="24">
        <f>SUM(F111+F110)</f>
        <v>138424</v>
      </c>
      <c r="G109" s="36">
        <f t="shared" si="3"/>
        <v>0.5953464367123995</v>
      </c>
    </row>
    <row r="110" spans="1:7" ht="53.25" customHeight="1">
      <c r="A110" s="45"/>
      <c r="B110" s="58"/>
      <c r="C110" s="44">
        <v>2010</v>
      </c>
      <c r="D110" s="8" t="s">
        <v>100</v>
      </c>
      <c r="E110" s="25">
        <v>149533</v>
      </c>
      <c r="F110" s="25">
        <v>87227</v>
      </c>
      <c r="G110" s="37">
        <f t="shared" si="3"/>
        <v>0.583329432299225</v>
      </c>
    </row>
    <row r="111" spans="1:7" ht="41.25" customHeight="1">
      <c r="A111" s="45"/>
      <c r="B111" s="57"/>
      <c r="C111" s="44">
        <v>2030</v>
      </c>
      <c r="D111" s="8" t="s">
        <v>101</v>
      </c>
      <c r="E111" s="25">
        <v>82977</v>
      </c>
      <c r="F111" s="25">
        <v>51197</v>
      </c>
      <c r="G111" s="37">
        <f t="shared" si="3"/>
        <v>0.6170023018426793</v>
      </c>
    </row>
    <row r="112" spans="1:7" ht="10.5" customHeight="1">
      <c r="A112" s="45"/>
      <c r="B112" s="58"/>
      <c r="C112" s="13"/>
      <c r="D112" s="8"/>
      <c r="E112" s="25"/>
      <c r="F112" s="25"/>
      <c r="G112" s="35"/>
    </row>
    <row r="113" spans="1:7" ht="12.75">
      <c r="A113" s="87"/>
      <c r="B113" s="38">
        <v>85219</v>
      </c>
      <c r="C113" s="44"/>
      <c r="D113" s="7" t="s">
        <v>102</v>
      </c>
      <c r="E113" s="27">
        <f>SUM(E114:E114)</f>
        <v>72960</v>
      </c>
      <c r="F113" s="27">
        <f>SUM(F114:F114)</f>
        <v>44896</v>
      </c>
      <c r="G113" s="34">
        <f t="shared" si="3"/>
        <v>0.6153508771929824</v>
      </c>
    </row>
    <row r="114" spans="1:7" ht="40.5" customHeight="1">
      <c r="A114" s="45"/>
      <c r="B114" s="58" t="s">
        <v>27</v>
      </c>
      <c r="C114" s="44">
        <v>2030</v>
      </c>
      <c r="D114" s="8" t="s">
        <v>93</v>
      </c>
      <c r="E114" s="25">
        <v>72960</v>
      </c>
      <c r="F114" s="25">
        <v>44896</v>
      </c>
      <c r="G114" s="37">
        <f t="shared" si="3"/>
        <v>0.6153508771929824</v>
      </c>
    </row>
    <row r="115" spans="1:7" ht="25.5">
      <c r="A115" s="45"/>
      <c r="B115" s="49">
        <v>85228</v>
      </c>
      <c r="C115" s="44"/>
      <c r="D115" s="7" t="s">
        <v>103</v>
      </c>
      <c r="E115" s="27">
        <f>SUM(E117+E116)</f>
        <v>26000</v>
      </c>
      <c r="F115" s="27">
        <f>SUM(F117+F116)</f>
        <v>14224</v>
      </c>
      <c r="G115" s="36">
        <f t="shared" si="3"/>
        <v>0.5470769230769231</v>
      </c>
    </row>
    <row r="116" spans="1:7" ht="12.75">
      <c r="A116" s="42"/>
      <c r="B116" s="57"/>
      <c r="C116" s="44" t="s">
        <v>104</v>
      </c>
      <c r="D116" s="8" t="s">
        <v>105</v>
      </c>
      <c r="E116" s="25">
        <v>7000</v>
      </c>
      <c r="F116" s="25">
        <v>4725</v>
      </c>
      <c r="G116" s="35">
        <f t="shared" si="3"/>
        <v>0.675</v>
      </c>
    </row>
    <row r="117" spans="1:7" ht="52.5" customHeight="1">
      <c r="A117" s="45"/>
      <c r="B117" s="44"/>
      <c r="C117" s="44">
        <v>2010</v>
      </c>
      <c r="D117" s="8" t="s">
        <v>97</v>
      </c>
      <c r="E117" s="25">
        <v>19000</v>
      </c>
      <c r="F117" s="25">
        <v>9499</v>
      </c>
      <c r="G117" s="37">
        <f t="shared" si="3"/>
        <v>0.49994736842105264</v>
      </c>
    </row>
    <row r="118" spans="1:7" ht="12.75">
      <c r="A118" s="45"/>
      <c r="B118" s="44"/>
      <c r="C118" s="44"/>
      <c r="D118" s="8"/>
      <c r="E118" s="25"/>
      <c r="F118" s="25"/>
      <c r="G118" s="35"/>
    </row>
    <row r="119" spans="1:7" ht="12.75">
      <c r="A119" s="45"/>
      <c r="B119" s="38">
        <v>85295</v>
      </c>
      <c r="C119" s="38"/>
      <c r="D119" s="7" t="s">
        <v>106</v>
      </c>
      <c r="E119" s="27">
        <f>SUM(E120)</f>
        <v>54271</v>
      </c>
      <c r="F119" s="27">
        <f>SUM(F120)</f>
        <v>54271</v>
      </c>
      <c r="G119" s="34">
        <f t="shared" si="3"/>
        <v>1</v>
      </c>
    </row>
    <row r="120" spans="1:7" ht="39.75" customHeight="1">
      <c r="A120" s="45"/>
      <c r="B120" s="61"/>
      <c r="C120" s="44">
        <v>2030</v>
      </c>
      <c r="D120" s="8" t="s">
        <v>93</v>
      </c>
      <c r="E120" s="25">
        <v>54271</v>
      </c>
      <c r="F120" s="25">
        <v>54271</v>
      </c>
      <c r="G120" s="37">
        <f t="shared" si="3"/>
        <v>1</v>
      </c>
    </row>
    <row r="121" spans="1:7" ht="12.75">
      <c r="A121" s="45"/>
      <c r="B121" s="57"/>
      <c r="C121" s="44"/>
      <c r="D121" s="8"/>
      <c r="E121" s="25"/>
      <c r="F121" s="25"/>
      <c r="G121" s="35"/>
    </row>
    <row r="122" spans="1:7" ht="12.75">
      <c r="A122" s="87">
        <v>854</v>
      </c>
      <c r="B122" s="57"/>
      <c r="C122" s="44"/>
      <c r="D122" s="7" t="s">
        <v>107</v>
      </c>
      <c r="E122" s="27">
        <f>SUM(E124+E127)</f>
        <v>14307</v>
      </c>
      <c r="F122" s="76">
        <f>SUM(F124+F127)</f>
        <v>16985</v>
      </c>
      <c r="G122" s="77">
        <f t="shared" si="3"/>
        <v>1.1871811001607604</v>
      </c>
    </row>
    <row r="123" spans="1:7" ht="9" customHeight="1">
      <c r="A123" s="73"/>
      <c r="B123" s="57"/>
      <c r="C123" s="44"/>
      <c r="D123" s="7"/>
      <c r="E123" s="25"/>
      <c r="F123" s="25"/>
      <c r="G123" s="35"/>
    </row>
    <row r="124" spans="1:7" ht="41.25" customHeight="1">
      <c r="A124" s="42"/>
      <c r="B124" s="61">
        <v>85412</v>
      </c>
      <c r="C124" s="16"/>
      <c r="D124" s="7" t="s">
        <v>108</v>
      </c>
      <c r="E124" s="27">
        <f>SUM(E125)</f>
        <v>0</v>
      </c>
      <c r="F124" s="27">
        <f>SUM(F125)</f>
        <v>8400</v>
      </c>
      <c r="G124" s="81" t="s">
        <v>29</v>
      </c>
    </row>
    <row r="125" spans="1:7" ht="40.5" customHeight="1">
      <c r="A125" s="45"/>
      <c r="B125" s="54"/>
      <c r="C125" s="44">
        <v>2440</v>
      </c>
      <c r="D125" s="8" t="s">
        <v>71</v>
      </c>
      <c r="E125" s="25">
        <v>0</v>
      </c>
      <c r="F125" s="25">
        <v>8400</v>
      </c>
      <c r="G125" s="37" t="s">
        <v>29</v>
      </c>
    </row>
    <row r="126" spans="1:7" ht="9.75" customHeight="1">
      <c r="A126" s="45"/>
      <c r="B126" s="74"/>
      <c r="C126" s="13"/>
      <c r="D126" s="8"/>
      <c r="E126" s="25"/>
      <c r="F126" s="25"/>
      <c r="G126" s="37"/>
    </row>
    <row r="127" spans="1:7" ht="12.75">
      <c r="A127" s="45"/>
      <c r="B127" s="74">
        <v>85415</v>
      </c>
      <c r="C127" s="13"/>
      <c r="D127" s="7" t="s">
        <v>109</v>
      </c>
      <c r="E127" s="27">
        <f>SUM(E128)</f>
        <v>14307</v>
      </c>
      <c r="F127" s="27">
        <f>SUM(F128)</f>
        <v>8585</v>
      </c>
      <c r="G127" s="36">
        <f aca="true" t="shared" si="4" ref="G127:G134">SUM(F127/E127)</f>
        <v>0.6000559166841406</v>
      </c>
    </row>
    <row r="128" spans="1:7" ht="40.5" customHeight="1">
      <c r="A128" s="72"/>
      <c r="B128" s="38"/>
      <c r="C128" s="13">
        <v>2030</v>
      </c>
      <c r="D128" s="8" t="s">
        <v>93</v>
      </c>
      <c r="E128" s="25">
        <v>14307</v>
      </c>
      <c r="F128" s="25">
        <v>8585</v>
      </c>
      <c r="G128" s="37">
        <f t="shared" si="4"/>
        <v>0.6000559166841406</v>
      </c>
    </row>
    <row r="129" spans="1:7" ht="12.75">
      <c r="A129" s="97"/>
      <c r="B129" s="74"/>
      <c r="C129" s="13"/>
      <c r="D129" s="8"/>
      <c r="E129" s="25"/>
      <c r="F129" s="25"/>
      <c r="G129" s="37"/>
    </row>
    <row r="130" spans="1:7" ht="21" customHeight="1">
      <c r="A130" s="98">
        <v>900</v>
      </c>
      <c r="B130" s="39"/>
      <c r="C130" s="17"/>
      <c r="D130" s="18" t="s">
        <v>110</v>
      </c>
      <c r="E130" s="26">
        <f>SUM(E132+E136)</f>
        <v>297752</v>
      </c>
      <c r="F130" s="26">
        <f>SUM(F132+F136)</f>
        <v>220993</v>
      </c>
      <c r="G130" s="34">
        <f t="shared" si="4"/>
        <v>0.7422049222171472</v>
      </c>
    </row>
    <row r="131" spans="2:7" ht="12.75">
      <c r="B131" s="49"/>
      <c r="C131" s="13"/>
      <c r="D131" s="7"/>
      <c r="E131" s="25"/>
      <c r="F131" s="25"/>
      <c r="G131" s="36"/>
    </row>
    <row r="132" spans="1:7" ht="12.75">
      <c r="A132" s="87"/>
      <c r="B132" s="16">
        <v>90003</v>
      </c>
      <c r="C132" s="44"/>
      <c r="D132" s="7" t="s">
        <v>111</v>
      </c>
      <c r="E132" s="27">
        <f>SUM(E134+E133)</f>
        <v>156500</v>
      </c>
      <c r="F132" s="27">
        <f>SUM(F133:F134)</f>
        <v>114433</v>
      </c>
      <c r="G132" s="34">
        <f t="shared" si="4"/>
        <v>0.7312012779552716</v>
      </c>
    </row>
    <row r="133" spans="1:7" ht="12.75">
      <c r="A133" s="42"/>
      <c r="B133" s="51"/>
      <c r="C133" s="44" t="s">
        <v>104</v>
      </c>
      <c r="D133" s="8" t="s">
        <v>105</v>
      </c>
      <c r="E133" s="25">
        <v>155500</v>
      </c>
      <c r="F133" s="25">
        <v>113788</v>
      </c>
      <c r="G133" s="37">
        <f t="shared" si="4"/>
        <v>0.7317556270096462</v>
      </c>
    </row>
    <row r="134" spans="1:7" ht="25.5">
      <c r="A134" s="45"/>
      <c r="B134" s="58"/>
      <c r="C134" s="56" t="s">
        <v>23</v>
      </c>
      <c r="D134" s="62" t="s">
        <v>112</v>
      </c>
      <c r="E134" s="63">
        <v>1000</v>
      </c>
      <c r="F134" s="63">
        <v>645</v>
      </c>
      <c r="G134" s="93">
        <f t="shared" si="4"/>
        <v>0.645</v>
      </c>
    </row>
    <row r="135" spans="1:7" ht="12.75">
      <c r="A135" s="92"/>
      <c r="B135" s="44"/>
      <c r="C135" s="44"/>
      <c r="D135" s="8"/>
      <c r="E135" s="25"/>
      <c r="F135" s="25"/>
      <c r="G135" s="37"/>
    </row>
    <row r="136" spans="1:7" ht="12.75">
      <c r="A136" s="45"/>
      <c r="B136" s="38">
        <v>90095</v>
      </c>
      <c r="C136" s="44"/>
      <c r="D136" s="7" t="s">
        <v>106</v>
      </c>
      <c r="E136" s="27">
        <f>SUM(E137+E138)</f>
        <v>141252</v>
      </c>
      <c r="F136" s="27">
        <f>SUM(F137+F138)</f>
        <v>106560</v>
      </c>
      <c r="G136" s="36">
        <f aca="true" t="shared" si="5" ref="G136:G147">SUM(F136/E136)</f>
        <v>0.754396397927109</v>
      </c>
    </row>
    <row r="137" spans="1:7" ht="12.75">
      <c r="A137" s="45"/>
      <c r="B137" s="51"/>
      <c r="C137" s="44" t="s">
        <v>25</v>
      </c>
      <c r="D137" s="8" t="s">
        <v>26</v>
      </c>
      <c r="E137" s="25">
        <v>108252</v>
      </c>
      <c r="F137" s="25">
        <v>106560</v>
      </c>
      <c r="G137" s="37">
        <f t="shared" si="5"/>
        <v>0.984369803791154</v>
      </c>
    </row>
    <row r="138" spans="1:7" ht="53.25" customHeight="1">
      <c r="A138" s="45"/>
      <c r="B138" s="51"/>
      <c r="C138" s="44">
        <v>6260</v>
      </c>
      <c r="D138" s="8" t="s">
        <v>113</v>
      </c>
      <c r="E138" s="25">
        <v>33000</v>
      </c>
      <c r="F138" s="25">
        <v>0</v>
      </c>
      <c r="G138" s="37">
        <f t="shared" si="5"/>
        <v>0</v>
      </c>
    </row>
    <row r="139" spans="1:7" ht="12.75">
      <c r="A139" s="72"/>
      <c r="B139" s="58"/>
      <c r="C139" s="44"/>
      <c r="D139" s="8"/>
      <c r="E139" s="25"/>
      <c r="F139" s="25"/>
      <c r="G139" s="83"/>
    </row>
    <row r="140" spans="1:7" ht="12.75">
      <c r="A140" s="42">
        <v>921</v>
      </c>
      <c r="B140" s="44"/>
      <c r="C140" s="44"/>
      <c r="D140" s="7" t="s">
        <v>114</v>
      </c>
      <c r="E140" s="27">
        <f>SUM(E145+E142)</f>
        <v>134500</v>
      </c>
      <c r="F140" s="27">
        <f>SUM(F145+F142)</f>
        <v>83505</v>
      </c>
      <c r="G140" s="36">
        <f t="shared" si="5"/>
        <v>0.6208550185873606</v>
      </c>
    </row>
    <row r="141" spans="1:7" ht="12.75">
      <c r="A141" s="87"/>
      <c r="B141" s="56"/>
      <c r="C141" s="44"/>
      <c r="D141" s="7"/>
      <c r="E141" s="27"/>
      <c r="F141" s="27"/>
      <c r="G141" s="36"/>
    </row>
    <row r="142" spans="1:7" ht="12.75">
      <c r="A142" s="42"/>
      <c r="B142" s="38">
        <v>92120</v>
      </c>
      <c r="C142" s="44"/>
      <c r="D142" s="7" t="s">
        <v>115</v>
      </c>
      <c r="E142" s="27">
        <f>SUM(E143)</f>
        <v>123000</v>
      </c>
      <c r="F142" s="27">
        <f>SUM(F143)</f>
        <v>72045</v>
      </c>
      <c r="G142" s="36">
        <f t="shared" si="5"/>
        <v>0.5857317073170731</v>
      </c>
    </row>
    <row r="143" spans="1:7" ht="42" customHeight="1">
      <c r="A143" s="42"/>
      <c r="B143" s="44"/>
      <c r="C143" s="44">
        <v>6330</v>
      </c>
      <c r="D143" s="8" t="s">
        <v>116</v>
      </c>
      <c r="E143" s="25">
        <v>123000</v>
      </c>
      <c r="F143" s="25">
        <v>72045</v>
      </c>
      <c r="G143" s="37">
        <f t="shared" si="5"/>
        <v>0.5857317073170731</v>
      </c>
    </row>
    <row r="144" spans="1:7" ht="12.75">
      <c r="A144" s="42"/>
      <c r="B144" s="56"/>
      <c r="C144" s="44"/>
      <c r="D144" s="8"/>
      <c r="E144" s="25"/>
      <c r="F144" s="25"/>
      <c r="G144" s="37"/>
    </row>
    <row r="145" spans="1:7" ht="12.75">
      <c r="A145" s="42"/>
      <c r="B145" s="16">
        <v>92195</v>
      </c>
      <c r="C145" s="44"/>
      <c r="D145" s="7" t="s">
        <v>106</v>
      </c>
      <c r="E145" s="76">
        <f>SUM(E146:E147)</f>
        <v>11500</v>
      </c>
      <c r="F145" s="76">
        <f>SUM(F146:F147)</f>
        <v>11460</v>
      </c>
      <c r="G145" s="36">
        <f t="shared" si="5"/>
        <v>0.9965217391304347</v>
      </c>
    </row>
    <row r="146" spans="1:7" ht="25.5">
      <c r="A146" s="42"/>
      <c r="B146" s="61"/>
      <c r="C146" s="44" t="s">
        <v>37</v>
      </c>
      <c r="D146" s="8" t="s">
        <v>38</v>
      </c>
      <c r="E146" s="78">
        <v>10000</v>
      </c>
      <c r="F146" s="78">
        <v>10050</v>
      </c>
      <c r="G146" s="37">
        <f t="shared" si="5"/>
        <v>1.005</v>
      </c>
    </row>
    <row r="147" spans="1:7" ht="12.75">
      <c r="A147" s="42"/>
      <c r="B147" s="58"/>
      <c r="C147" s="56" t="s">
        <v>25</v>
      </c>
      <c r="D147" s="8" t="s">
        <v>26</v>
      </c>
      <c r="E147" s="25">
        <v>1500</v>
      </c>
      <c r="F147" s="25">
        <v>1410</v>
      </c>
      <c r="G147" s="37">
        <f t="shared" si="5"/>
        <v>0.94</v>
      </c>
    </row>
    <row r="148" spans="1:7" ht="13.5" thickBot="1">
      <c r="A148" s="97"/>
      <c r="B148" s="44"/>
      <c r="C148" s="44"/>
      <c r="D148" s="62"/>
      <c r="E148" s="63"/>
      <c r="F148" s="63"/>
      <c r="G148" s="37"/>
    </row>
    <row r="149" spans="1:7" ht="15" thickBot="1">
      <c r="A149" s="101"/>
      <c r="B149" s="102"/>
      <c r="C149" s="102"/>
      <c r="D149" s="106" t="s">
        <v>117</v>
      </c>
      <c r="E149" s="103">
        <f>SUM(E6+E14+E28+E38+E43+E51+E87+E95+E102+E122+E130+E140+E23)</f>
        <v>16526028</v>
      </c>
      <c r="F149" s="64">
        <f>SUM(F6+F23+F14+F28+F38+F43+F51+F87+F95+F102+F122+F130+F140)</f>
        <v>9953554</v>
      </c>
      <c r="G149" s="94">
        <f>SUM(F149/E149)</f>
        <v>0.6022956030329853</v>
      </c>
    </row>
    <row r="150" spans="1:7" ht="15" thickBot="1">
      <c r="A150" s="101"/>
      <c r="B150" s="65"/>
      <c r="C150" s="65"/>
      <c r="D150" s="107" t="s">
        <v>118</v>
      </c>
      <c r="E150" s="104">
        <v>5351412</v>
      </c>
      <c r="F150" s="66">
        <v>17123</v>
      </c>
      <c r="G150" s="67">
        <f>SUM(F150/E150)</f>
        <v>0.0031997162618015583</v>
      </c>
    </row>
    <row r="151" spans="1:7" ht="15" thickBot="1">
      <c r="A151" s="100"/>
      <c r="B151" s="65"/>
      <c r="C151" s="65"/>
      <c r="D151" s="108" t="s">
        <v>119</v>
      </c>
      <c r="E151" s="105">
        <f>SUM(E149+E150)</f>
        <v>21877440</v>
      </c>
      <c r="F151" s="105">
        <f>SUM(F149+F150)</f>
        <v>9970677</v>
      </c>
      <c r="G151" s="85">
        <f>SUM(F151/E151)</f>
        <v>0.45575154131379175</v>
      </c>
    </row>
    <row r="152" spans="1:7" ht="12.75">
      <c r="A152" s="100"/>
      <c r="B152" s="12"/>
      <c r="C152" s="12"/>
      <c r="D152" s="6"/>
      <c r="E152" s="31"/>
      <c r="F152" s="3" t="s">
        <v>27</v>
      </c>
      <c r="G152" s="84"/>
    </row>
  </sheetData>
  <printOptions/>
  <pageMargins left="0.25" right="0.26" top="0.38" bottom="0.34" header="0.38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29">
      <selection activeCell="C134" sqref="C134"/>
    </sheetView>
  </sheetViews>
  <sheetFormatPr defaultColWidth="9.00390625" defaultRowHeight="12.75"/>
  <cols>
    <col min="1" max="1" width="7.375" style="2" customWidth="1"/>
    <col min="2" max="2" width="11.625" style="11" customWidth="1"/>
    <col min="3" max="3" width="53.75390625" style="135" customWidth="1"/>
    <col min="4" max="4" width="18.25390625" style="117" customWidth="1"/>
    <col min="5" max="5" width="11.25390625" style="0" customWidth="1"/>
  </cols>
  <sheetData>
    <row r="1" spans="1:4" ht="12.75">
      <c r="A1" s="120"/>
      <c r="B1" s="121"/>
      <c r="C1" s="130" t="s">
        <v>138</v>
      </c>
      <c r="D1" s="122"/>
    </row>
    <row r="2" spans="1:4" ht="12.75">
      <c r="A2" s="120"/>
      <c r="B2" s="121"/>
      <c r="C2" s="130" t="s">
        <v>137</v>
      </c>
      <c r="D2" s="122"/>
    </row>
    <row r="3" spans="1:4" ht="12.75">
      <c r="A3" s="120"/>
      <c r="B3" s="121"/>
      <c r="C3" s="130" t="s">
        <v>136</v>
      </c>
      <c r="D3" s="122"/>
    </row>
    <row r="4" spans="1:4" ht="24.75" customHeight="1">
      <c r="A4" s="120"/>
      <c r="B4" s="121"/>
      <c r="C4" s="130"/>
      <c r="D4" s="122"/>
    </row>
    <row r="5" spans="1:4" ht="42" customHeight="1">
      <c r="A5" s="205" t="s">
        <v>126</v>
      </c>
      <c r="B5" s="206"/>
      <c r="C5" s="206"/>
      <c r="D5" s="206"/>
    </row>
    <row r="6" spans="1:4" ht="41.25" customHeight="1" thickBot="1">
      <c r="A6" s="119"/>
      <c r="B6" s="123"/>
      <c r="C6" s="123"/>
      <c r="D6" s="123"/>
    </row>
    <row r="7" spans="1:6" s="3" customFormat="1" ht="47.25" customHeight="1">
      <c r="A7" s="177" t="s">
        <v>1</v>
      </c>
      <c r="B7" s="178" t="s">
        <v>2</v>
      </c>
      <c r="C7" s="179" t="s">
        <v>4</v>
      </c>
      <c r="D7" s="180" t="s">
        <v>121</v>
      </c>
      <c r="F7" s="164"/>
    </row>
    <row r="8" spans="1:4" s="146" customFormat="1" ht="13.5" thickBot="1">
      <c r="A8" s="184">
        <v>1</v>
      </c>
      <c r="B8" s="185">
        <v>2</v>
      </c>
      <c r="C8" s="186">
        <v>3</v>
      </c>
      <c r="D8" s="187">
        <v>4</v>
      </c>
    </row>
    <row r="9" spans="1:4" s="5" customFormat="1" ht="18.75" customHeight="1" thickBot="1">
      <c r="A9" s="165">
        <v>600</v>
      </c>
      <c r="B9" s="166"/>
      <c r="C9" s="167" t="s">
        <v>8</v>
      </c>
      <c r="D9" s="168">
        <f>SUM(D11+D14)</f>
        <v>1144277</v>
      </c>
    </row>
    <row r="10" spans="1:4" s="3" customFormat="1" ht="15" customHeight="1">
      <c r="A10" s="128"/>
      <c r="B10" s="136"/>
      <c r="C10" s="139"/>
      <c r="D10" s="149"/>
    </row>
    <row r="11" spans="1:4" s="10" customFormat="1" ht="16.5" customHeight="1">
      <c r="A11" s="148"/>
      <c r="B11" s="96">
        <v>60014</v>
      </c>
      <c r="C11" s="132" t="s">
        <v>9</v>
      </c>
      <c r="D11" s="150">
        <f>SUM(D12)</f>
        <v>140000</v>
      </c>
    </row>
    <row r="12" spans="1:4" s="3" customFormat="1" ht="41.25" customHeight="1">
      <c r="A12" s="148"/>
      <c r="B12" s="136"/>
      <c r="C12" s="131" t="s">
        <v>10</v>
      </c>
      <c r="D12" s="151">
        <v>140000</v>
      </c>
    </row>
    <row r="13" spans="1:4" s="3" customFormat="1" ht="12.75">
      <c r="A13" s="148"/>
      <c r="B13" s="136"/>
      <c r="C13" s="137"/>
      <c r="D13" s="149"/>
    </row>
    <row r="14" spans="1:4" s="3" customFormat="1" ht="18" customHeight="1">
      <c r="A14" s="148"/>
      <c r="B14" s="96">
        <v>60016</v>
      </c>
      <c r="C14" s="132" t="s">
        <v>11</v>
      </c>
      <c r="D14" s="150">
        <f>D15+D16</f>
        <v>1004277</v>
      </c>
    </row>
    <row r="15" spans="1:4" s="3" customFormat="1" ht="15.75" customHeight="1">
      <c r="A15" s="148"/>
      <c r="B15" s="136"/>
      <c r="C15" s="131" t="s">
        <v>13</v>
      </c>
      <c r="D15" s="151">
        <v>1000</v>
      </c>
    </row>
    <row r="16" spans="1:4" s="3" customFormat="1" ht="40.5" customHeight="1">
      <c r="A16" s="148"/>
      <c r="B16" s="136"/>
      <c r="C16" s="131" t="s">
        <v>135</v>
      </c>
      <c r="D16" s="151">
        <v>1003277</v>
      </c>
    </row>
    <row r="17" spans="1:4" s="3" customFormat="1" ht="9.75" customHeight="1" thickBot="1">
      <c r="A17" s="181"/>
      <c r="B17" s="157"/>
      <c r="C17" s="182"/>
      <c r="D17" s="183"/>
    </row>
    <row r="18" spans="1:4" s="5" customFormat="1" ht="20.25" customHeight="1" thickBot="1">
      <c r="A18" s="165">
        <v>700</v>
      </c>
      <c r="B18" s="166"/>
      <c r="C18" s="167" t="s">
        <v>15</v>
      </c>
      <c r="D18" s="168">
        <f>SUM(D20)</f>
        <v>370680</v>
      </c>
    </row>
    <row r="19" spans="1:4" s="3" customFormat="1" ht="18.75" customHeight="1">
      <c r="A19" s="128"/>
      <c r="B19" s="136"/>
      <c r="C19" s="139"/>
      <c r="D19" s="152"/>
    </row>
    <row r="20" spans="1:4" s="10" customFormat="1" ht="18.75" customHeight="1">
      <c r="A20" s="128"/>
      <c r="B20" s="141">
        <v>70005</v>
      </c>
      <c r="C20" s="142" t="s">
        <v>16</v>
      </c>
      <c r="D20" s="153">
        <f>SUM(D21:D23)</f>
        <v>370680</v>
      </c>
    </row>
    <row r="21" spans="1:4" s="3" customFormat="1" ht="27" customHeight="1">
      <c r="A21" s="124"/>
      <c r="B21" s="127"/>
      <c r="C21" s="131" t="s">
        <v>127</v>
      </c>
      <c r="D21" s="151">
        <v>22000</v>
      </c>
    </row>
    <row r="22" spans="1:4" s="3" customFormat="1" ht="56.25" customHeight="1">
      <c r="A22" s="124"/>
      <c r="B22" s="127"/>
      <c r="C22" s="131" t="s">
        <v>20</v>
      </c>
      <c r="D22" s="151">
        <v>10000</v>
      </c>
    </row>
    <row r="23" spans="1:4" s="118" customFormat="1" ht="12.75">
      <c r="A23" s="125"/>
      <c r="B23" s="121"/>
      <c r="C23" s="133" t="s">
        <v>125</v>
      </c>
      <c r="D23" s="151">
        <v>338680</v>
      </c>
    </row>
    <row r="24" spans="1:4" s="3" customFormat="1" ht="13.5" thickBot="1">
      <c r="A24" s="124"/>
      <c r="B24" s="127"/>
      <c r="C24" s="137"/>
      <c r="D24" s="149"/>
    </row>
    <row r="25" spans="1:5" s="3" customFormat="1" ht="21.75" customHeight="1" thickBot="1">
      <c r="A25" s="165">
        <v>750</v>
      </c>
      <c r="B25" s="169"/>
      <c r="C25" s="167" t="s">
        <v>31</v>
      </c>
      <c r="D25" s="168">
        <f>SUM(D27+D33)</f>
        <v>61232</v>
      </c>
      <c r="E25" s="114"/>
    </row>
    <row r="26" spans="1:5" s="3" customFormat="1" ht="16.5" customHeight="1">
      <c r="A26" s="128"/>
      <c r="B26" s="126"/>
      <c r="C26" s="139"/>
      <c r="D26" s="149"/>
      <c r="E26" s="114"/>
    </row>
    <row r="27" spans="1:5" s="3" customFormat="1" ht="16.5" customHeight="1">
      <c r="A27" s="128"/>
      <c r="B27" s="96">
        <v>75011</v>
      </c>
      <c r="C27" s="132" t="s">
        <v>32</v>
      </c>
      <c r="D27" s="150">
        <f>SUM(D28)</f>
        <v>49692</v>
      </c>
      <c r="E27" s="114"/>
    </row>
    <row r="28" spans="1:5" s="3" customFormat="1" ht="38.25">
      <c r="A28" s="128"/>
      <c r="B28" s="127" t="s">
        <v>27</v>
      </c>
      <c r="C28" s="131" t="s">
        <v>131</v>
      </c>
      <c r="D28" s="151">
        <f>SUM(D29:D31)</f>
        <v>49692</v>
      </c>
      <c r="E28" s="114"/>
    </row>
    <row r="29" spans="1:5" s="146" customFormat="1" ht="12.75">
      <c r="A29" s="154"/>
      <c r="B29" s="143"/>
      <c r="C29" s="144" t="s">
        <v>122</v>
      </c>
      <c r="D29" s="155">
        <v>41900</v>
      </c>
      <c r="E29" s="145"/>
    </row>
    <row r="30" spans="1:5" s="146" customFormat="1" ht="15" customHeight="1">
      <c r="A30" s="154"/>
      <c r="B30" s="143"/>
      <c r="C30" s="144" t="s">
        <v>123</v>
      </c>
      <c r="D30" s="155">
        <v>3000</v>
      </c>
      <c r="E30" s="145"/>
    </row>
    <row r="31" spans="1:5" s="146" customFormat="1" ht="12.75">
      <c r="A31" s="154"/>
      <c r="B31" s="143"/>
      <c r="C31" s="144" t="s">
        <v>124</v>
      </c>
      <c r="D31" s="155">
        <v>4792</v>
      </c>
      <c r="E31" s="145"/>
    </row>
    <row r="32" spans="1:5" s="3" customFormat="1" ht="10.5" customHeight="1">
      <c r="A32" s="124"/>
      <c r="B32" s="126"/>
      <c r="C32" s="137"/>
      <c r="D32" s="149"/>
      <c r="E32" s="114"/>
    </row>
    <row r="33" spans="1:4" s="3" customFormat="1" ht="13.5" customHeight="1">
      <c r="A33" s="124"/>
      <c r="B33" s="96">
        <v>75023</v>
      </c>
      <c r="C33" s="132" t="s">
        <v>34</v>
      </c>
      <c r="D33" s="150">
        <f>SUM(D34:D36)</f>
        <v>11540</v>
      </c>
    </row>
    <row r="34" spans="1:4" s="3" customFormat="1" ht="12.75">
      <c r="A34" s="124"/>
      <c r="B34" s="127"/>
      <c r="C34" s="131" t="s">
        <v>13</v>
      </c>
      <c r="D34" s="151">
        <v>1000</v>
      </c>
    </row>
    <row r="35" spans="1:4" s="3" customFormat="1" ht="15.75" customHeight="1">
      <c r="A35" s="124"/>
      <c r="B35" s="127"/>
      <c r="C35" s="131" t="s">
        <v>38</v>
      </c>
      <c r="D35" s="151">
        <v>540</v>
      </c>
    </row>
    <row r="36" spans="1:4" s="3" customFormat="1" ht="13.5" thickBot="1">
      <c r="A36" s="160"/>
      <c r="B36" s="161"/>
      <c r="C36" s="158" t="s">
        <v>26</v>
      </c>
      <c r="D36" s="159">
        <v>10000</v>
      </c>
    </row>
    <row r="37" spans="1:4" s="3" customFormat="1" ht="12.75" customHeight="1">
      <c r="A37" s="126"/>
      <c r="B37" s="127"/>
      <c r="C37" s="137"/>
      <c r="D37" s="138"/>
    </row>
    <row r="38" spans="1:4" s="3" customFormat="1" ht="12.75" customHeight="1">
      <c r="A38" s="126"/>
      <c r="B38" s="127"/>
      <c r="C38" s="137"/>
      <c r="D38" s="138"/>
    </row>
    <row r="39" spans="1:4" s="3" customFormat="1" ht="12.75" customHeight="1">
      <c r="A39" s="126"/>
      <c r="B39" s="127"/>
      <c r="C39" s="137"/>
      <c r="D39" s="138"/>
    </row>
    <row r="40" spans="1:4" s="3" customFormat="1" ht="12.75" customHeight="1">
      <c r="A40" s="126"/>
      <c r="B40" s="127"/>
      <c r="C40" s="137"/>
      <c r="D40" s="138"/>
    </row>
    <row r="41" spans="1:4" s="3" customFormat="1" ht="12.75" customHeight="1" thickBot="1">
      <c r="A41" s="126"/>
      <c r="B41" s="127"/>
      <c r="C41" s="137"/>
      <c r="D41" s="138"/>
    </row>
    <row r="42" spans="1:4" s="5" customFormat="1" ht="36" customHeight="1" thickBot="1">
      <c r="A42" s="165">
        <v>751</v>
      </c>
      <c r="B42" s="166"/>
      <c r="C42" s="167" t="s">
        <v>40</v>
      </c>
      <c r="D42" s="168">
        <f>SUM(D44)</f>
        <v>2220</v>
      </c>
    </row>
    <row r="43" spans="1:4" s="3" customFormat="1" ht="12.75">
      <c r="A43" s="128"/>
      <c r="B43" s="136"/>
      <c r="C43" s="139"/>
      <c r="D43" s="149"/>
    </row>
    <row r="44" spans="1:4" s="10" customFormat="1" ht="27.75" customHeight="1">
      <c r="A44" s="128"/>
      <c r="B44" s="96">
        <v>75101</v>
      </c>
      <c r="C44" s="132" t="s">
        <v>41</v>
      </c>
      <c r="D44" s="150">
        <f>SUM(D45)</f>
        <v>2220</v>
      </c>
    </row>
    <row r="45" spans="1:7" s="3" customFormat="1" ht="38.25">
      <c r="A45" s="128"/>
      <c r="B45" s="136"/>
      <c r="C45" s="131" t="s">
        <v>128</v>
      </c>
      <c r="D45" s="151">
        <v>2220</v>
      </c>
      <c r="G45" s="3" t="s">
        <v>27</v>
      </c>
    </row>
    <row r="46" spans="1:4" s="3" customFormat="1" ht="13.5" thickBot="1">
      <c r="A46" s="128"/>
      <c r="B46" s="136"/>
      <c r="C46" s="137"/>
      <c r="D46" s="149"/>
    </row>
    <row r="47" spans="1:4" s="3" customFormat="1" ht="21" customHeight="1" thickBot="1">
      <c r="A47" s="165">
        <v>754</v>
      </c>
      <c r="B47" s="166"/>
      <c r="C47" s="167" t="s">
        <v>43</v>
      </c>
      <c r="D47" s="170">
        <f>SUM(D49+D52)</f>
        <v>19207</v>
      </c>
    </row>
    <row r="48" spans="1:4" s="3" customFormat="1" ht="12.75">
      <c r="A48" s="128"/>
      <c r="B48" s="136"/>
      <c r="C48" s="139"/>
      <c r="D48" s="149"/>
    </row>
    <row r="49" spans="1:4" s="10" customFormat="1" ht="12.75">
      <c r="A49" s="128"/>
      <c r="B49" s="96">
        <v>75414</v>
      </c>
      <c r="C49" s="132" t="s">
        <v>44</v>
      </c>
      <c r="D49" s="150">
        <f>SUM(D50)</f>
        <v>16207</v>
      </c>
    </row>
    <row r="50" spans="1:4" s="3" customFormat="1" ht="41.25" customHeight="1">
      <c r="A50" s="128"/>
      <c r="B50" s="136"/>
      <c r="C50" s="131" t="s">
        <v>10</v>
      </c>
      <c r="D50" s="151">
        <v>16207</v>
      </c>
    </row>
    <row r="51" spans="1:4" s="3" customFormat="1" ht="12.75">
      <c r="A51" s="128"/>
      <c r="B51" s="136"/>
      <c r="C51" s="137"/>
      <c r="D51" s="149"/>
    </row>
    <row r="52" spans="1:4" s="10" customFormat="1" ht="12.75">
      <c r="A52" s="128"/>
      <c r="B52" s="96">
        <v>75416</v>
      </c>
      <c r="C52" s="132" t="s">
        <v>45</v>
      </c>
      <c r="D52" s="150">
        <f>SUM(D53:D53)</f>
        <v>3000</v>
      </c>
    </row>
    <row r="53" spans="1:4" s="3" customFormat="1" ht="14.25" customHeight="1">
      <c r="A53" s="128"/>
      <c r="B53" s="136"/>
      <c r="C53" s="131" t="s">
        <v>36</v>
      </c>
      <c r="D53" s="151">
        <v>3000</v>
      </c>
    </row>
    <row r="54" spans="1:4" s="3" customFormat="1" ht="13.5" thickBot="1">
      <c r="A54" s="156"/>
      <c r="B54" s="157"/>
      <c r="C54" s="182"/>
      <c r="D54" s="183"/>
    </row>
    <row r="55" spans="1:4" s="5" customFormat="1" ht="51" customHeight="1" thickBot="1">
      <c r="A55" s="165">
        <v>756</v>
      </c>
      <c r="B55" s="166"/>
      <c r="C55" s="167" t="s">
        <v>46</v>
      </c>
      <c r="D55" s="170">
        <f>SUM(D57+D60+D65+D76+D81+D84)</f>
        <v>12129725</v>
      </c>
    </row>
    <row r="56" spans="1:4" s="3" customFormat="1" ht="12.75">
      <c r="A56" s="128"/>
      <c r="B56" s="136"/>
      <c r="C56" s="139"/>
      <c r="D56" s="149"/>
    </row>
    <row r="57" spans="1:4" s="10" customFormat="1" ht="12.75">
      <c r="A57" s="128"/>
      <c r="B57" s="96">
        <v>75601</v>
      </c>
      <c r="C57" s="132" t="s">
        <v>47</v>
      </c>
      <c r="D57" s="150">
        <f>SUM(D58)</f>
        <v>15000</v>
      </c>
    </row>
    <row r="58" spans="1:4" s="3" customFormat="1" ht="27.75" customHeight="1">
      <c r="A58" s="124"/>
      <c r="B58" s="127"/>
      <c r="C58" s="131" t="s">
        <v>49</v>
      </c>
      <c r="D58" s="151">
        <v>15000</v>
      </c>
    </row>
    <row r="59" spans="1:4" s="3" customFormat="1" ht="12.75">
      <c r="A59" s="124"/>
      <c r="B59" s="127"/>
      <c r="C59" s="137"/>
      <c r="D59" s="149"/>
    </row>
    <row r="60" spans="1:4" s="10" customFormat="1" ht="46.5" customHeight="1">
      <c r="A60" s="128"/>
      <c r="B60" s="96">
        <v>75615</v>
      </c>
      <c r="C60" s="132" t="s">
        <v>129</v>
      </c>
      <c r="D60" s="150">
        <f>SUM(D61:D63)</f>
        <v>8440155</v>
      </c>
    </row>
    <row r="61" spans="1:4" s="10" customFormat="1" ht="15" customHeight="1">
      <c r="A61" s="128"/>
      <c r="B61" s="136"/>
      <c r="C61" s="131" t="s">
        <v>53</v>
      </c>
      <c r="D61" s="151">
        <v>8429065</v>
      </c>
    </row>
    <row r="62" spans="1:4" s="10" customFormat="1" ht="14.25" customHeight="1">
      <c r="A62" s="128"/>
      <c r="B62" s="136" t="s">
        <v>27</v>
      </c>
      <c r="C62" s="131" t="s">
        <v>55</v>
      </c>
      <c r="D62" s="151">
        <v>4090</v>
      </c>
    </row>
    <row r="63" spans="1:4" s="10" customFormat="1" ht="14.25" customHeight="1">
      <c r="A63" s="128"/>
      <c r="B63" s="136"/>
      <c r="C63" s="131" t="s">
        <v>57</v>
      </c>
      <c r="D63" s="151">
        <v>7000</v>
      </c>
    </row>
    <row r="64" spans="1:4" s="10" customFormat="1" ht="14.25" customHeight="1">
      <c r="A64" s="128"/>
      <c r="B64" s="136"/>
      <c r="C64" s="137"/>
      <c r="D64" s="152"/>
    </row>
    <row r="65" spans="1:4" s="10" customFormat="1" ht="53.25" customHeight="1">
      <c r="A65" s="128"/>
      <c r="B65" s="96">
        <v>75616</v>
      </c>
      <c r="C65" s="132" t="s">
        <v>130</v>
      </c>
      <c r="D65" s="150">
        <f>SUM(D66:D74)</f>
        <v>735026</v>
      </c>
    </row>
    <row r="66" spans="1:4" s="3" customFormat="1" ht="13.5" customHeight="1">
      <c r="A66" s="124"/>
      <c r="B66" s="127"/>
      <c r="C66" s="131" t="s">
        <v>53</v>
      </c>
      <c r="D66" s="151">
        <v>504026</v>
      </c>
    </row>
    <row r="67" spans="1:4" s="3" customFormat="1" ht="12.75">
      <c r="A67" s="124"/>
      <c r="B67" s="127"/>
      <c r="C67" s="131" t="s">
        <v>60</v>
      </c>
      <c r="D67" s="151">
        <v>80000</v>
      </c>
    </row>
    <row r="68" spans="1:4" s="3" customFormat="1" ht="12.75">
      <c r="A68" s="124"/>
      <c r="B68" s="127"/>
      <c r="C68" s="131" t="s">
        <v>62</v>
      </c>
      <c r="D68" s="151">
        <v>10000</v>
      </c>
    </row>
    <row r="69" spans="1:4" s="3" customFormat="1" ht="12.75">
      <c r="A69" s="124"/>
      <c r="B69" s="127"/>
      <c r="C69" s="131" t="s">
        <v>55</v>
      </c>
      <c r="D69" s="151">
        <v>50000</v>
      </c>
    </row>
    <row r="70" spans="1:4" s="3" customFormat="1" ht="12.75">
      <c r="A70" s="124"/>
      <c r="B70" s="127"/>
      <c r="C70" s="131" t="s">
        <v>64</v>
      </c>
      <c r="D70" s="151">
        <v>15000</v>
      </c>
    </row>
    <row r="71" spans="1:4" s="3" customFormat="1" ht="12.75">
      <c r="A71" s="124"/>
      <c r="B71" s="127"/>
      <c r="C71" s="131" t="s">
        <v>66</v>
      </c>
      <c r="D71" s="151">
        <v>4000</v>
      </c>
    </row>
    <row r="72" spans="1:4" s="3" customFormat="1" ht="12.75">
      <c r="A72" s="124"/>
      <c r="B72" s="127"/>
      <c r="C72" s="131" t="s">
        <v>68</v>
      </c>
      <c r="D72" s="151">
        <v>26000</v>
      </c>
    </row>
    <row r="73" spans="1:4" s="3" customFormat="1" ht="13.5" customHeight="1">
      <c r="A73" s="124"/>
      <c r="B73" s="127"/>
      <c r="C73" s="131" t="s">
        <v>70</v>
      </c>
      <c r="D73" s="151">
        <v>6000</v>
      </c>
    </row>
    <row r="74" spans="1:4" s="3" customFormat="1" ht="12.75">
      <c r="A74" s="124"/>
      <c r="B74" s="127"/>
      <c r="C74" s="131" t="s">
        <v>57</v>
      </c>
      <c r="D74" s="151">
        <v>40000</v>
      </c>
    </row>
    <row r="75" spans="1:4" s="3" customFormat="1" ht="12.75">
      <c r="A75" s="124"/>
      <c r="B75" s="127"/>
      <c r="C75" s="137"/>
      <c r="D75" s="149"/>
    </row>
    <row r="76" spans="1:4" s="10" customFormat="1" ht="31.5" customHeight="1">
      <c r="A76" s="128"/>
      <c r="B76" s="96">
        <v>75618</v>
      </c>
      <c r="C76" s="132" t="s">
        <v>72</v>
      </c>
      <c r="D76" s="150">
        <f>SUM(D77:D78)</f>
        <v>100500</v>
      </c>
    </row>
    <row r="77" spans="1:4" s="3" customFormat="1" ht="12.75">
      <c r="A77" s="124"/>
      <c r="B77" s="127"/>
      <c r="C77" s="131" t="s">
        <v>74</v>
      </c>
      <c r="D77" s="151">
        <v>15500</v>
      </c>
    </row>
    <row r="78" spans="1:4" s="3" customFormat="1" ht="13.5" customHeight="1" thickBot="1">
      <c r="A78" s="160"/>
      <c r="B78" s="161"/>
      <c r="C78" s="158" t="s">
        <v>76</v>
      </c>
      <c r="D78" s="159">
        <v>85000</v>
      </c>
    </row>
    <row r="79" spans="1:4" s="3" customFormat="1" ht="12.75">
      <c r="A79" s="126"/>
      <c r="B79" s="127"/>
      <c r="C79" s="137"/>
      <c r="D79" s="138"/>
    </row>
    <row r="80" spans="1:4" s="3" customFormat="1" ht="13.5" thickBot="1">
      <c r="A80" s="126"/>
      <c r="B80" s="127"/>
      <c r="C80" s="137"/>
      <c r="D80" s="138"/>
    </row>
    <row r="81" spans="1:4" s="10" customFormat="1" ht="12.75">
      <c r="A81" s="196"/>
      <c r="B81" s="191">
        <v>75619</v>
      </c>
      <c r="C81" s="192" t="s">
        <v>77</v>
      </c>
      <c r="D81" s="193">
        <f>SUM(D82:D82)</f>
        <v>15000</v>
      </c>
    </row>
    <row r="82" spans="1:4" s="3" customFormat="1" ht="12.75">
      <c r="A82" s="124"/>
      <c r="B82" s="127"/>
      <c r="C82" s="131" t="s">
        <v>79</v>
      </c>
      <c r="D82" s="151">
        <v>15000</v>
      </c>
    </row>
    <row r="83" spans="1:4" s="3" customFormat="1" ht="12.75">
      <c r="A83" s="197"/>
      <c r="B83" s="194"/>
      <c r="C83" s="195"/>
      <c r="D83" s="198"/>
    </row>
    <row r="84" spans="1:4" s="10" customFormat="1" ht="28.5" customHeight="1">
      <c r="A84" s="128"/>
      <c r="B84" s="96">
        <v>75621</v>
      </c>
      <c r="C84" s="132" t="s">
        <v>80</v>
      </c>
      <c r="D84" s="150">
        <f>SUM(D85:D86)</f>
        <v>2824044</v>
      </c>
    </row>
    <row r="85" spans="1:4" s="3" customFormat="1" ht="13.5" customHeight="1">
      <c r="A85" s="124"/>
      <c r="B85" s="127"/>
      <c r="C85" s="131" t="s">
        <v>82</v>
      </c>
      <c r="D85" s="151">
        <v>2794044</v>
      </c>
    </row>
    <row r="86" spans="1:4" s="3" customFormat="1" ht="13.5" customHeight="1">
      <c r="A86" s="124"/>
      <c r="B86" s="127"/>
      <c r="C86" s="131" t="s">
        <v>84</v>
      </c>
      <c r="D86" s="151">
        <v>30000</v>
      </c>
    </row>
    <row r="87" spans="1:4" s="3" customFormat="1" ht="13.5" customHeight="1" thickBot="1">
      <c r="A87" s="124"/>
      <c r="B87" s="127"/>
      <c r="C87" s="137"/>
      <c r="D87" s="149"/>
    </row>
    <row r="88" spans="1:4" s="5" customFormat="1" ht="23.25" customHeight="1" thickBot="1">
      <c r="A88" s="165">
        <v>758</v>
      </c>
      <c r="B88" s="166"/>
      <c r="C88" s="167" t="s">
        <v>85</v>
      </c>
      <c r="D88" s="170">
        <f>SUM(D90+D93)</f>
        <v>2389057</v>
      </c>
    </row>
    <row r="89" spans="1:4" s="3" customFormat="1" ht="12.75">
      <c r="A89" s="128"/>
      <c r="B89" s="136"/>
      <c r="C89" s="139"/>
      <c r="D89" s="149"/>
    </row>
    <row r="90" spans="1:4" s="10" customFormat="1" ht="27" customHeight="1">
      <c r="A90" s="128"/>
      <c r="B90" s="96">
        <v>75801</v>
      </c>
      <c r="C90" s="132" t="s">
        <v>86</v>
      </c>
      <c r="D90" s="150">
        <f>SUM(D91)</f>
        <v>2369057</v>
      </c>
    </row>
    <row r="91" spans="1:4" s="3" customFormat="1" ht="12.75">
      <c r="A91" s="124"/>
      <c r="B91" s="127"/>
      <c r="C91" s="131" t="s">
        <v>87</v>
      </c>
      <c r="D91" s="151">
        <v>2369057</v>
      </c>
    </row>
    <row r="92" spans="1:4" s="3" customFormat="1" ht="12.75">
      <c r="A92" s="124"/>
      <c r="B92" s="127"/>
      <c r="C92" s="137"/>
      <c r="D92" s="149"/>
    </row>
    <row r="93" spans="1:4" s="3" customFormat="1" ht="12.75">
      <c r="A93" s="124"/>
      <c r="B93" s="96">
        <v>75814</v>
      </c>
      <c r="C93" s="132" t="s">
        <v>88</v>
      </c>
      <c r="D93" s="150">
        <f>SUM(D94:D94)</f>
        <v>20000</v>
      </c>
    </row>
    <row r="94" spans="1:4" s="3" customFormat="1" ht="12.75">
      <c r="A94" s="124"/>
      <c r="B94" s="127"/>
      <c r="C94" s="131" t="s">
        <v>90</v>
      </c>
      <c r="D94" s="151">
        <v>20000</v>
      </c>
    </row>
    <row r="95" spans="1:6" s="3" customFormat="1" ht="13.5" thickBot="1">
      <c r="A95" s="124"/>
      <c r="B95" s="127"/>
      <c r="C95" s="137"/>
      <c r="D95" s="149"/>
      <c r="F95" s="3" t="s">
        <v>27</v>
      </c>
    </row>
    <row r="96" spans="1:4" s="5" customFormat="1" ht="21" customHeight="1" thickBot="1">
      <c r="A96" s="165">
        <v>801</v>
      </c>
      <c r="B96" s="166"/>
      <c r="C96" s="167" t="s">
        <v>91</v>
      </c>
      <c r="D96" s="171">
        <f>SUM(D98)</f>
        <v>60000</v>
      </c>
    </row>
    <row r="97" spans="1:4" s="5" customFormat="1" ht="11.25" customHeight="1">
      <c r="A97" s="128"/>
      <c r="B97" s="136"/>
      <c r="C97" s="139"/>
      <c r="D97" s="152"/>
    </row>
    <row r="98" spans="1:4" s="10" customFormat="1" ht="12.75">
      <c r="A98" s="128"/>
      <c r="B98" s="96">
        <v>80104</v>
      </c>
      <c r="C98" s="132" t="s">
        <v>94</v>
      </c>
      <c r="D98" s="150">
        <f>SUM(D99)</f>
        <v>60000</v>
      </c>
    </row>
    <row r="99" spans="1:4" s="3" customFormat="1" ht="15" customHeight="1">
      <c r="A99" s="128"/>
      <c r="B99" s="136"/>
      <c r="C99" s="131" t="s">
        <v>38</v>
      </c>
      <c r="D99" s="151">
        <v>60000</v>
      </c>
    </row>
    <row r="100" spans="1:4" s="5" customFormat="1" ht="13.5" thickBot="1">
      <c r="A100" s="124"/>
      <c r="B100" s="127"/>
      <c r="C100" s="137"/>
      <c r="D100" s="149"/>
    </row>
    <row r="101" spans="1:4" s="5" customFormat="1" ht="20.25" customHeight="1" thickBot="1">
      <c r="A101" s="172">
        <v>852</v>
      </c>
      <c r="B101" s="173"/>
      <c r="C101" s="167" t="s">
        <v>95</v>
      </c>
      <c r="D101" s="170">
        <f>SUM(D103+D106+D109+D113+D121+D125)</f>
        <v>1769802.7</v>
      </c>
    </row>
    <row r="102" spans="1:4" s="3" customFormat="1" ht="12.75">
      <c r="A102" s="162"/>
      <c r="B102" s="140"/>
      <c r="C102" s="139"/>
      <c r="D102" s="149"/>
    </row>
    <row r="103" spans="1:4" s="3" customFormat="1" ht="30" customHeight="1">
      <c r="A103" s="162"/>
      <c r="B103" s="129">
        <v>85212</v>
      </c>
      <c r="C103" s="132" t="s">
        <v>139</v>
      </c>
      <c r="D103" s="150">
        <v>1433608</v>
      </c>
    </row>
    <row r="104" spans="1:4" s="3" customFormat="1" ht="38.25">
      <c r="A104" s="162"/>
      <c r="B104" s="140"/>
      <c r="C104" s="131" t="s">
        <v>128</v>
      </c>
      <c r="D104" s="151">
        <v>1433608</v>
      </c>
    </row>
    <row r="105" spans="1:4" s="3" customFormat="1" ht="13.5" customHeight="1">
      <c r="A105" s="162"/>
      <c r="B105" s="140"/>
      <c r="C105" s="137"/>
      <c r="D105" s="149"/>
    </row>
    <row r="106" spans="1:4" s="10" customFormat="1" ht="40.5" customHeight="1">
      <c r="A106" s="128"/>
      <c r="B106" s="141">
        <v>85213</v>
      </c>
      <c r="C106" s="134" t="s">
        <v>133</v>
      </c>
      <c r="D106" s="150">
        <f>SUM(D107)</f>
        <v>11218</v>
      </c>
    </row>
    <row r="107" spans="1:4" s="3" customFormat="1" ht="54.75" customHeight="1">
      <c r="A107" s="128"/>
      <c r="B107" s="136"/>
      <c r="C107" s="131" t="s">
        <v>128</v>
      </c>
      <c r="D107" s="151">
        <v>11218</v>
      </c>
    </row>
    <row r="108" spans="1:4" s="3" customFormat="1" ht="12.75">
      <c r="A108" s="128"/>
      <c r="B108" s="136"/>
      <c r="C108" s="137"/>
      <c r="D108" s="149"/>
    </row>
    <row r="109" spans="1:4" s="10" customFormat="1" ht="27.75" customHeight="1">
      <c r="A109" s="128"/>
      <c r="B109" s="96">
        <v>85214</v>
      </c>
      <c r="C109" s="132" t="s">
        <v>134</v>
      </c>
      <c r="D109" s="150">
        <f>SUM(D111+D110)</f>
        <v>191434</v>
      </c>
    </row>
    <row r="110" spans="1:4" s="3" customFormat="1" ht="54" customHeight="1">
      <c r="A110" s="124"/>
      <c r="B110" s="127"/>
      <c r="C110" s="131" t="s">
        <v>128</v>
      </c>
      <c r="D110" s="151">
        <v>133985</v>
      </c>
    </row>
    <row r="111" spans="1:4" s="3" customFormat="1" ht="41.25" customHeight="1">
      <c r="A111" s="124"/>
      <c r="B111" s="127"/>
      <c r="C111" s="131" t="s">
        <v>93</v>
      </c>
      <c r="D111" s="151">
        <v>57449</v>
      </c>
    </row>
    <row r="112" spans="1:4" s="3" customFormat="1" ht="12.75">
      <c r="A112" s="124"/>
      <c r="B112" s="127"/>
      <c r="C112" s="137"/>
      <c r="D112" s="149"/>
    </row>
    <row r="113" spans="1:4" s="10" customFormat="1" ht="13.5" customHeight="1">
      <c r="A113" s="128"/>
      <c r="B113" s="96">
        <v>85219</v>
      </c>
      <c r="C113" s="132" t="s">
        <v>102</v>
      </c>
      <c r="D113" s="150">
        <f>SUM(D114:D114)</f>
        <v>74041</v>
      </c>
    </row>
    <row r="114" spans="1:4" s="3" customFormat="1" ht="44.25" customHeight="1" thickBot="1">
      <c r="A114" s="160"/>
      <c r="B114" s="161" t="s">
        <v>27</v>
      </c>
      <c r="C114" s="158" t="s">
        <v>93</v>
      </c>
      <c r="D114" s="159">
        <v>74041</v>
      </c>
    </row>
    <row r="115" spans="1:4" s="3" customFormat="1" ht="12.75">
      <c r="A115" s="126"/>
      <c r="B115" s="127"/>
      <c r="C115" s="137"/>
      <c r="D115" s="138"/>
    </row>
    <row r="116" spans="1:4" s="3" customFormat="1" ht="12.75">
      <c r="A116" s="126"/>
      <c r="B116" s="127"/>
      <c r="C116" s="137"/>
      <c r="D116" s="138"/>
    </row>
    <row r="117" spans="1:4" s="3" customFormat="1" ht="12.75">
      <c r="A117" s="126"/>
      <c r="B117" s="127"/>
      <c r="C117" s="137"/>
      <c r="D117" s="138"/>
    </row>
    <row r="118" spans="1:4" s="3" customFormat="1" ht="12.75">
      <c r="A118" s="126"/>
      <c r="B118" s="127"/>
      <c r="C118" s="137"/>
      <c r="D118" s="138"/>
    </row>
    <row r="119" spans="1:4" s="3" customFormat="1" ht="12.75">
      <c r="A119" s="126"/>
      <c r="B119" s="127"/>
      <c r="C119" s="137"/>
      <c r="D119" s="138"/>
    </row>
    <row r="120" spans="1:4" s="3" customFormat="1" ht="13.5" thickBot="1">
      <c r="A120" s="126"/>
      <c r="B120" s="127"/>
      <c r="C120" s="137"/>
      <c r="D120" s="138"/>
    </row>
    <row r="121" spans="1:4" s="3" customFormat="1" ht="12.75">
      <c r="A121" s="190"/>
      <c r="B121" s="191">
        <v>85228</v>
      </c>
      <c r="C121" s="192" t="s">
        <v>103</v>
      </c>
      <c r="D121" s="193">
        <f>SUM(D123+D122)</f>
        <v>15582.7</v>
      </c>
    </row>
    <row r="122" spans="1:4" s="10" customFormat="1" ht="17.25" customHeight="1">
      <c r="A122" s="128"/>
      <c r="B122" s="127"/>
      <c r="C122" s="131" t="s">
        <v>105</v>
      </c>
      <c r="D122" s="151">
        <v>5307.7</v>
      </c>
    </row>
    <row r="123" spans="1:4" s="3" customFormat="1" ht="38.25">
      <c r="A123" s="124"/>
      <c r="B123" s="127"/>
      <c r="C123" s="131" t="s">
        <v>128</v>
      </c>
      <c r="D123" s="151">
        <v>10275</v>
      </c>
    </row>
    <row r="124" spans="1:4" s="3" customFormat="1" ht="14.25" customHeight="1">
      <c r="A124" s="124"/>
      <c r="B124" s="127"/>
      <c r="C124" s="137"/>
      <c r="D124" s="149"/>
    </row>
    <row r="125" spans="1:4" s="3" customFormat="1" ht="12.75">
      <c r="A125" s="124"/>
      <c r="B125" s="96">
        <v>85295</v>
      </c>
      <c r="C125" s="188" t="s">
        <v>106</v>
      </c>
      <c r="D125" s="189">
        <f>SUM(D126)</f>
        <v>43919</v>
      </c>
    </row>
    <row r="126" spans="1:4" s="3" customFormat="1" ht="25.5">
      <c r="A126" s="124"/>
      <c r="B126" s="136"/>
      <c r="C126" s="131" t="s">
        <v>93</v>
      </c>
      <c r="D126" s="151">
        <v>43919</v>
      </c>
    </row>
    <row r="127" spans="1:7" s="3" customFormat="1" ht="13.5" thickBot="1">
      <c r="A127" s="124"/>
      <c r="B127" s="127"/>
      <c r="C127" s="137"/>
      <c r="D127" s="149"/>
      <c r="G127" s="3" t="s">
        <v>27</v>
      </c>
    </row>
    <row r="128" spans="1:4" s="3" customFormat="1" ht="23.25" customHeight="1" thickBot="1">
      <c r="A128" s="165">
        <v>900</v>
      </c>
      <c r="B128" s="166"/>
      <c r="C128" s="167" t="s">
        <v>110</v>
      </c>
      <c r="D128" s="168">
        <f>SUM(D130+D133)</f>
        <v>865118</v>
      </c>
    </row>
    <row r="129" spans="1:4" s="5" customFormat="1" ht="14.25" customHeight="1">
      <c r="A129" s="163"/>
      <c r="B129" s="136"/>
      <c r="C129" s="139"/>
      <c r="D129" s="149"/>
    </row>
    <row r="130" spans="1:4" s="3" customFormat="1" ht="12.75">
      <c r="A130" s="128"/>
      <c r="B130" s="96">
        <v>90003</v>
      </c>
      <c r="C130" s="132" t="s">
        <v>120</v>
      </c>
      <c r="D130" s="150">
        <f>SUM(D131)</f>
        <v>205039</v>
      </c>
    </row>
    <row r="131" spans="1:4" s="10" customFormat="1" ht="12.75">
      <c r="A131" s="128"/>
      <c r="B131" s="127"/>
      <c r="C131" s="131" t="s">
        <v>105</v>
      </c>
      <c r="D131" s="151">
        <v>205039</v>
      </c>
    </row>
    <row r="132" spans="1:4" s="3" customFormat="1" ht="13.5" customHeight="1">
      <c r="A132" s="124"/>
      <c r="B132" s="127"/>
      <c r="C132" s="137"/>
      <c r="D132" s="149"/>
    </row>
    <row r="133" spans="1:4" s="3" customFormat="1" ht="12.75" customHeight="1">
      <c r="A133" s="124"/>
      <c r="B133" s="96">
        <v>90095</v>
      </c>
      <c r="C133" s="132" t="s">
        <v>106</v>
      </c>
      <c r="D133" s="150">
        <f>SUM(D134+D135)</f>
        <v>660079</v>
      </c>
    </row>
    <row r="134" spans="1:4" s="3" customFormat="1" ht="33.75" customHeight="1">
      <c r="A134" s="124"/>
      <c r="B134" s="136"/>
      <c r="C134" s="131" t="s">
        <v>135</v>
      </c>
      <c r="D134" s="151">
        <v>604079</v>
      </c>
    </row>
    <row r="135" spans="1:4" s="3" customFormat="1" ht="38.25">
      <c r="A135" s="124"/>
      <c r="B135" s="127"/>
      <c r="C135" s="131" t="s">
        <v>113</v>
      </c>
      <c r="D135" s="151">
        <v>56000</v>
      </c>
    </row>
    <row r="136" spans="1:6" s="3" customFormat="1" ht="9.75" customHeight="1" thickBot="1">
      <c r="A136" s="124"/>
      <c r="B136" s="127"/>
      <c r="C136" s="137"/>
      <c r="D136" s="149"/>
      <c r="F136" s="115"/>
    </row>
    <row r="137" spans="1:4" s="3" customFormat="1" ht="20.25" customHeight="1" thickBot="1">
      <c r="A137" s="165">
        <v>921</v>
      </c>
      <c r="B137" s="174"/>
      <c r="C137" s="167" t="s">
        <v>114</v>
      </c>
      <c r="D137" s="168">
        <f>SUM(D139)</f>
        <v>500</v>
      </c>
    </row>
    <row r="138" spans="1:4" s="3" customFormat="1" ht="10.5" customHeight="1">
      <c r="A138" s="128"/>
      <c r="B138" s="127"/>
      <c r="C138" s="139"/>
      <c r="D138" s="152"/>
    </row>
    <row r="139" spans="1:4" s="3" customFormat="1" ht="14.25" customHeight="1">
      <c r="A139" s="128"/>
      <c r="B139" s="96">
        <v>92195</v>
      </c>
      <c r="C139" s="132" t="s">
        <v>106</v>
      </c>
      <c r="D139" s="150">
        <f>SUM(D140:D140)</f>
        <v>500</v>
      </c>
    </row>
    <row r="140" spans="1:4" s="3" customFormat="1" ht="12.75">
      <c r="A140" s="128"/>
      <c r="B140" s="127"/>
      <c r="C140" s="131" t="s">
        <v>26</v>
      </c>
      <c r="D140" s="151">
        <v>500</v>
      </c>
    </row>
    <row r="141" spans="1:4" s="3" customFormat="1" ht="10.5" customHeight="1" thickBot="1">
      <c r="A141" s="124"/>
      <c r="B141" s="127"/>
      <c r="C141" s="137"/>
      <c r="D141" s="149"/>
    </row>
    <row r="142" spans="1:4" s="3" customFormat="1" ht="27.75" customHeight="1" thickBot="1">
      <c r="A142" s="202" t="s">
        <v>117</v>
      </c>
      <c r="B142" s="203"/>
      <c r="C142" s="204"/>
      <c r="D142" s="147">
        <f>SUM(D9+D18+D25+D42+D47+D55+D88+D96+D101+D128+D137)</f>
        <v>18811818.7</v>
      </c>
    </row>
    <row r="143" spans="1:4" s="3" customFormat="1" ht="25.5" customHeight="1" thickBot="1">
      <c r="A143" s="207" t="s">
        <v>132</v>
      </c>
      <c r="B143" s="208"/>
      <c r="C143" s="209"/>
      <c r="D143" s="175">
        <v>2454508</v>
      </c>
    </row>
    <row r="144" spans="1:4" s="3" customFormat="1" ht="27" customHeight="1" thickBot="1">
      <c r="A144" s="199" t="s">
        <v>119</v>
      </c>
      <c r="B144" s="200"/>
      <c r="C144" s="201"/>
      <c r="D144" s="176">
        <f>SUM(D142:D143)</f>
        <v>21266326.7</v>
      </c>
    </row>
    <row r="145" spans="1:4" s="3" customFormat="1" ht="12.75">
      <c r="A145" s="100"/>
      <c r="B145" s="12"/>
      <c r="C145" s="135"/>
      <c r="D145" s="116" t="s">
        <v>27</v>
      </c>
    </row>
    <row r="146" spans="1:4" s="3" customFormat="1" ht="12.75">
      <c r="A146" s="4"/>
      <c r="B146" s="12"/>
      <c r="C146" s="135" t="s">
        <v>27</v>
      </c>
      <c r="D146" s="116"/>
    </row>
    <row r="147" spans="1:4" s="3" customFormat="1" ht="12.75">
      <c r="A147" s="4"/>
      <c r="B147" s="12"/>
      <c r="C147" s="135"/>
      <c r="D147" s="116"/>
    </row>
    <row r="148" spans="1:4" s="3" customFormat="1" ht="12.75">
      <c r="A148" s="4"/>
      <c r="B148" s="11"/>
      <c r="C148" s="135"/>
      <c r="D148" s="117"/>
    </row>
  </sheetData>
  <mergeCells count="4">
    <mergeCell ref="A144:C144"/>
    <mergeCell ref="A142:C142"/>
    <mergeCell ref="A5:D5"/>
    <mergeCell ref="A143:C143"/>
  </mergeCells>
  <printOptions/>
  <pageMargins left="0.85" right="0.24" top="0.67" bottom="0.42" header="0.65" footer="0.2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 Fin</dc:creator>
  <cp:keywords/>
  <dc:description/>
  <cp:lastModifiedBy>Skarbnik</cp:lastModifiedBy>
  <cp:lastPrinted>2006-01-02T11:09:37Z</cp:lastPrinted>
  <dcterms:created xsi:type="dcterms:W3CDTF">2002-12-09T10:17:14Z</dcterms:created>
  <dcterms:modified xsi:type="dcterms:W3CDTF">2006-01-20T14:33:18Z</dcterms:modified>
  <cp:category/>
  <cp:version/>
  <cp:contentType/>
  <cp:contentStatus/>
</cp:coreProperties>
</file>