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1235" windowHeight="6225" activeTab="1"/>
  </bookViews>
  <sheets>
    <sheet name="Prognoza spłaty długu" sheetId="1" r:id="rId1"/>
    <sheet name="Spłaty zobowiązań na 2003-2006" sheetId="2" r:id="rId2"/>
    <sheet name="Arkusz3" sheetId="3" r:id="rId3"/>
    <sheet name="Inwestycje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<sst xmlns="http://schemas.openxmlformats.org/spreadsheetml/2006/main" count="150" uniqueCount="112">
  <si>
    <t xml:space="preserve">                         Prognoza spłaty długu gminy Sławków na lata 2003-2005</t>
  </si>
  <si>
    <t>Lp.</t>
  </si>
  <si>
    <t>Bank / zadanie</t>
  </si>
  <si>
    <t>Oprocen-</t>
  </si>
  <si>
    <t xml:space="preserve">Kwota </t>
  </si>
  <si>
    <t>kwota raty</t>
  </si>
  <si>
    <t>Początek spłaty</t>
  </si>
  <si>
    <t>towanie</t>
  </si>
  <si>
    <t>kredytu</t>
  </si>
  <si>
    <t>koniec spłaty</t>
  </si>
  <si>
    <t>rok</t>
  </si>
  <si>
    <t>1.</t>
  </si>
  <si>
    <t>BOŚ S.A. O/Katowice</t>
  </si>
  <si>
    <t>15.12.1997</t>
  </si>
  <si>
    <t>Modernizacja oczyszczalni</t>
  </si>
  <si>
    <t>15.09.2002</t>
  </si>
  <si>
    <t>odsetki kredytowe</t>
  </si>
  <si>
    <t>2.</t>
  </si>
  <si>
    <t>30.10.1998</t>
  </si>
  <si>
    <t>Kanalizacja Browarna</t>
  </si>
  <si>
    <t>30.09.2003</t>
  </si>
  <si>
    <t>3.</t>
  </si>
  <si>
    <t>BWR S.A. O/Trzebinia</t>
  </si>
  <si>
    <t>30.04.2000</t>
  </si>
  <si>
    <t>30.04.2004</t>
  </si>
  <si>
    <t>4.</t>
  </si>
  <si>
    <t>WFOŚ i GW Kraków</t>
  </si>
  <si>
    <t>30.09.2001</t>
  </si>
  <si>
    <t>30.06.2005</t>
  </si>
  <si>
    <t>5.</t>
  </si>
  <si>
    <t>BWR S.A. o Trzebinia</t>
  </si>
  <si>
    <t>30.06.2000</t>
  </si>
  <si>
    <t>30.05.2003</t>
  </si>
  <si>
    <t>6.</t>
  </si>
  <si>
    <t>BISE Warszawa</t>
  </si>
  <si>
    <t>kwartalnie</t>
  </si>
  <si>
    <t>15.06.2002</t>
  </si>
  <si>
    <t>Budowa Zespołu Szkół</t>
  </si>
  <si>
    <t>15.03.2004</t>
  </si>
  <si>
    <t>7.</t>
  </si>
  <si>
    <t>30.01.2001</t>
  </si>
  <si>
    <t>Budowa Hali Sportowej</t>
  </si>
  <si>
    <t>22.12.2003</t>
  </si>
  <si>
    <t>8.</t>
  </si>
  <si>
    <t>PKO BP SA O/Dąbr. Górn.</t>
  </si>
  <si>
    <t>01.11.2001</t>
  </si>
  <si>
    <t>Kredyt-oddłużenie Oświaty</t>
  </si>
  <si>
    <t>01.09.2002</t>
  </si>
  <si>
    <t>9.</t>
  </si>
  <si>
    <t xml:space="preserve">Kredyt inwestycyjny - m.. in.Hala Sportowa </t>
  </si>
  <si>
    <t>01.07.2002</t>
  </si>
  <si>
    <t>01.07.2005</t>
  </si>
  <si>
    <t>10.</t>
  </si>
  <si>
    <t xml:space="preserve">Deutche Bank 24-Kredyt inwestycyjny </t>
  </si>
  <si>
    <t>01.02.2003</t>
  </si>
  <si>
    <t>31.12.2005</t>
  </si>
  <si>
    <t>Raty ogółem</t>
  </si>
  <si>
    <t>Odsetki ogółem</t>
  </si>
  <si>
    <t>Zadłużenie gminy ogółem</t>
  </si>
  <si>
    <t>Planowane dochody</t>
  </si>
  <si>
    <t>Zadłużenie w %</t>
  </si>
  <si>
    <t xml:space="preserve">      </t>
  </si>
  <si>
    <t xml:space="preserve">Ogólne zadłużenie gminy w latach 2003-2005 wynosi                                </t>
  </si>
  <si>
    <t xml:space="preserve">       co stanowi  </t>
  </si>
  <si>
    <t>planowanych na 2003 r.dochodów budżetowych.</t>
  </si>
  <si>
    <t>Załącznik Nr 3</t>
  </si>
  <si>
    <t>Tytuł spłaty</t>
  </si>
  <si>
    <t>Planowane spłaty zobowiązań na lata:</t>
  </si>
  <si>
    <t>Spłata rat kredytów:</t>
  </si>
  <si>
    <t>długoterminowego</t>
  </si>
  <si>
    <t>krótkoterminowego</t>
  </si>
  <si>
    <t>Spłata rat pożyczki:</t>
  </si>
  <si>
    <t>długotetrminowej</t>
  </si>
  <si>
    <t>Odsetki od kredytów i pożyczek</t>
  </si>
  <si>
    <t>Spłaty z tytułu udzielonych gwarancji</t>
  </si>
  <si>
    <t>Łączne spłaty z tytułu rat i odsetek oraz gwarancje</t>
  </si>
  <si>
    <t>Ogółem dochody budżetowe</t>
  </si>
  <si>
    <t xml:space="preserve">                  Załącznik Nr 10</t>
  </si>
  <si>
    <t xml:space="preserve">                  do uchwały budżetowej Nr            </t>
  </si>
  <si>
    <t xml:space="preserve">                  Rady Miejskiej w Sławkowie z dnia</t>
  </si>
  <si>
    <t xml:space="preserve">Wykaz zadań inwestycyjnych Miasta Sławkowa </t>
  </si>
  <si>
    <t>na 2003 rok.</t>
  </si>
  <si>
    <t>Nazwa zadania</t>
  </si>
  <si>
    <t>Klasyfikacja budżetowa -                   (dział - rozdział)</t>
  </si>
  <si>
    <t>Planowane nakłady inwestycyjne                   w 2003 r.</t>
  </si>
  <si>
    <t>Przebudowa ulicy Browarnej</t>
  </si>
  <si>
    <t>600 - 60016</t>
  </si>
  <si>
    <t xml:space="preserve">2. </t>
  </si>
  <si>
    <t>Uregulowanie stanu prawnego drogi przy ulicy Sikorskiego</t>
  </si>
  <si>
    <t xml:space="preserve">3. </t>
  </si>
  <si>
    <t>Wykup budynku przy ulicy Łosińskiej 1 - II rata</t>
  </si>
  <si>
    <t>700 - 70005</t>
  </si>
  <si>
    <t xml:space="preserve">4. </t>
  </si>
  <si>
    <t>Zakupy informatyczne</t>
  </si>
  <si>
    <t>750 - 75023</t>
  </si>
  <si>
    <t>Zakupy sprzętu radiotelefonicznego dla Ochotniczej Straży Pożarnej</t>
  </si>
  <si>
    <t>754 - 75412</t>
  </si>
  <si>
    <t xml:space="preserve">6. </t>
  </si>
  <si>
    <t>Budowa gazociągu ulicy Hrubieszowskiej</t>
  </si>
  <si>
    <t>900 - 90095</t>
  </si>
  <si>
    <t>Budowa oświetlenia ulicy Chwaliboskie</t>
  </si>
  <si>
    <t>Dokumentacja techniczna ulic Garncarska i Zamkowa</t>
  </si>
  <si>
    <t>Połączenie Hali Sportowej              z Zespołem Szkół - łącznik</t>
  </si>
  <si>
    <t>Budowa wodociągu, drogi               i odwodnienia ulicy Krakowskiej</t>
  </si>
  <si>
    <t>Razem</t>
  </si>
  <si>
    <t>Planowane spłaty zobowiązań Miasta Sławkowa                                                           na 2004 rok i lata następne</t>
  </si>
  <si>
    <t>15% prognozowanych dochodów  ( z pozycji 6.)</t>
  </si>
  <si>
    <t>Stosunek spłat odsetek i poręczeń (poz.5) do dochodów (poz.6) w %</t>
  </si>
  <si>
    <t>Rady Miejskiej w Sławkowie z dnia 27 lutego 2004 roku</t>
  </si>
  <si>
    <t>krótkoterminowej</t>
  </si>
  <si>
    <t>Źródło sfinansowania spłat kredytów: dochody z tytułu podatku od nieruchomości</t>
  </si>
  <si>
    <t>do uchwały budżetowej Nr XVIII /121/04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</si>
</sst>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00\-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i/>
      <sz val="18"/>
      <name val="Arial CE"/>
      <family val="0"/>
    </font>
    <font>
      <b/>
      <sz val="14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2" fillId="0" borderId="0" xfId="0" applyFont="1" applyAlignment="1">
      <alignment/>
    </xf>
    <xf numFmtId="4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10" fontId="0" fillId="0" borderId="5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wrapText="1"/>
    </xf>
    <xf numFmtId="0" fontId="10" fillId="0" borderId="16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0" fillId="0" borderId="5" xfId="0" applyBorder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1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wrapText="1"/>
    </xf>
    <xf numFmtId="3" fontId="11" fillId="0" borderId="25" xfId="0" applyNumberFormat="1" applyFont="1" applyBorder="1" applyAlignment="1">
      <alignment/>
    </xf>
    <xf numFmtId="3" fontId="11" fillId="0" borderId="25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 vertical="top"/>
    </xf>
    <xf numFmtId="0" fontId="11" fillId="0" borderId="3" xfId="0" applyFont="1" applyBorder="1" applyAlignment="1">
      <alignment wrapText="1"/>
    </xf>
    <xf numFmtId="3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/>
    </xf>
    <xf numFmtId="0" fontId="11" fillId="0" borderId="29" xfId="0" applyFont="1" applyBorder="1" applyAlignment="1">
      <alignment horizontal="center" vertical="top"/>
    </xf>
    <xf numFmtId="0" fontId="11" fillId="0" borderId="6" xfId="0" applyFont="1" applyBorder="1" applyAlignment="1">
      <alignment wrapText="1"/>
    </xf>
    <xf numFmtId="3" fontId="11" fillId="0" borderId="6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11" fillId="0" borderId="5" xfId="0" applyFont="1" applyBorder="1" applyAlignment="1">
      <alignment wrapText="1"/>
    </xf>
    <xf numFmtId="3" fontId="11" fillId="0" borderId="5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166" fontId="14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166" fontId="14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top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workbookViewId="0" topLeftCell="A19">
      <selection activeCell="F7" sqref="F7"/>
    </sheetView>
  </sheetViews>
  <sheetFormatPr defaultColWidth="9.00390625" defaultRowHeight="12.75"/>
  <cols>
    <col min="1" max="1" width="3.125" style="0" customWidth="1"/>
    <col min="2" max="2" width="25.75390625" style="0" customWidth="1"/>
    <col min="3" max="3" width="11.875" style="0" customWidth="1"/>
    <col min="4" max="4" width="10.375" style="0" customWidth="1"/>
    <col min="5" max="5" width="15.25390625" style="0" customWidth="1"/>
    <col min="6" max="6" width="14.00390625" style="0" customWidth="1"/>
    <col min="7" max="7" width="12.875" style="0" customWidth="1"/>
    <col min="8" max="8" width="12.375" style="0" customWidth="1"/>
    <col min="9" max="9" width="13.625" style="0" customWidth="1"/>
    <col min="10" max="10" width="12.00390625" style="0" customWidth="1"/>
    <col min="11" max="11" width="12.625" style="0" customWidth="1"/>
  </cols>
  <sheetData>
    <row r="1" spans="1:9" ht="23.25">
      <c r="A1" s="45" t="s">
        <v>0</v>
      </c>
      <c r="B1" s="45"/>
      <c r="C1" s="45"/>
      <c r="D1" s="45"/>
      <c r="E1" s="45"/>
      <c r="F1" s="45"/>
      <c r="G1" s="43"/>
      <c r="H1" s="43"/>
      <c r="I1" s="43"/>
    </row>
    <row r="2" spans="1:10" ht="12.75">
      <c r="A2" s="46" t="s">
        <v>1</v>
      </c>
      <c r="B2" s="46" t="s">
        <v>2</v>
      </c>
      <c r="C2" s="47" t="s">
        <v>3</v>
      </c>
      <c r="D2" s="46" t="s">
        <v>4</v>
      </c>
      <c r="E2" s="46" t="s">
        <v>5</v>
      </c>
      <c r="F2" s="46" t="s">
        <v>6</v>
      </c>
      <c r="G2" s="46">
        <v>2003</v>
      </c>
      <c r="H2" s="46">
        <v>2004</v>
      </c>
      <c r="I2" s="48">
        <v>2005</v>
      </c>
      <c r="J2" s="48">
        <v>2006</v>
      </c>
    </row>
    <row r="3" spans="1:10" ht="12.75">
      <c r="A3" s="49"/>
      <c r="B3" s="49"/>
      <c r="C3" s="50" t="s">
        <v>7</v>
      </c>
      <c r="D3" s="49" t="s">
        <v>8</v>
      </c>
      <c r="E3" s="49"/>
      <c r="F3" s="49" t="s">
        <v>9</v>
      </c>
      <c r="G3" s="49" t="s">
        <v>10</v>
      </c>
      <c r="H3" s="49" t="s">
        <v>10</v>
      </c>
      <c r="I3" s="51" t="s">
        <v>10</v>
      </c>
      <c r="J3" s="51" t="s">
        <v>10</v>
      </c>
    </row>
    <row r="4" spans="1:10" ht="12.75">
      <c r="A4" s="22" t="s">
        <v>11</v>
      </c>
      <c r="B4" s="22" t="s">
        <v>12</v>
      </c>
      <c r="C4" s="16"/>
      <c r="D4" s="23"/>
      <c r="E4" s="23"/>
      <c r="F4" s="16" t="s">
        <v>13</v>
      </c>
      <c r="G4" s="24"/>
      <c r="H4" s="22"/>
      <c r="I4" s="25"/>
      <c r="J4" s="25"/>
    </row>
    <row r="5" spans="1:10" ht="12.75">
      <c r="A5" s="3"/>
      <c r="B5" s="3" t="s">
        <v>14</v>
      </c>
      <c r="C5" s="6">
        <v>0.1</v>
      </c>
      <c r="D5" s="5">
        <v>1033224</v>
      </c>
      <c r="E5" s="5">
        <v>17814</v>
      </c>
      <c r="F5" s="20" t="s">
        <v>15</v>
      </c>
      <c r="G5" s="5">
        <v>0</v>
      </c>
      <c r="H5" s="3">
        <v>0</v>
      </c>
      <c r="I5" s="17">
        <v>0</v>
      </c>
      <c r="J5" s="17">
        <v>0</v>
      </c>
    </row>
    <row r="6" spans="1:10" ht="12.75">
      <c r="A6" s="19"/>
      <c r="B6" s="19" t="s">
        <v>16</v>
      </c>
      <c r="C6" s="26"/>
      <c r="D6" s="27"/>
      <c r="E6" s="27"/>
      <c r="F6" s="21"/>
      <c r="G6" s="28">
        <v>0</v>
      </c>
      <c r="H6" s="19">
        <v>0</v>
      </c>
      <c r="I6" s="29">
        <v>0</v>
      </c>
      <c r="J6" s="29">
        <v>0</v>
      </c>
    </row>
    <row r="7" spans="1:10" ht="12.75">
      <c r="A7" s="22" t="s">
        <v>17</v>
      </c>
      <c r="B7" s="22" t="s">
        <v>12</v>
      </c>
      <c r="C7" s="30"/>
      <c r="D7" s="23"/>
      <c r="E7" s="23"/>
      <c r="F7" s="16" t="s">
        <v>18</v>
      </c>
      <c r="G7" s="24"/>
      <c r="H7" s="22"/>
      <c r="I7" s="25"/>
      <c r="J7" s="25"/>
    </row>
    <row r="8" spans="1:10" ht="12.75">
      <c r="A8" s="3"/>
      <c r="B8" s="3" t="s">
        <v>19</v>
      </c>
      <c r="C8" s="6">
        <v>0.08</v>
      </c>
      <c r="D8" s="5">
        <v>1000000</v>
      </c>
      <c r="E8" s="5">
        <v>16700</v>
      </c>
      <c r="F8" s="20" t="s">
        <v>20</v>
      </c>
      <c r="G8" s="4">
        <v>148300</v>
      </c>
      <c r="H8" s="3">
        <v>0</v>
      </c>
      <c r="I8" s="17">
        <v>0</v>
      </c>
      <c r="J8" s="17">
        <v>0</v>
      </c>
    </row>
    <row r="9" spans="1:10" ht="12.75">
      <c r="A9" s="19"/>
      <c r="B9" s="19" t="s">
        <v>16</v>
      </c>
      <c r="C9" s="26"/>
      <c r="D9" s="27"/>
      <c r="E9" s="27"/>
      <c r="F9" s="21"/>
      <c r="G9" s="28">
        <v>11864</v>
      </c>
      <c r="H9" s="19">
        <v>0</v>
      </c>
      <c r="I9" s="29">
        <v>0</v>
      </c>
      <c r="J9" s="29">
        <v>0</v>
      </c>
    </row>
    <row r="10" spans="1:10" ht="12.75">
      <c r="A10" s="22" t="s">
        <v>21</v>
      </c>
      <c r="B10" s="22" t="s">
        <v>22</v>
      </c>
      <c r="C10" s="30"/>
      <c r="D10" s="23"/>
      <c r="E10" s="23"/>
      <c r="F10" s="16" t="s">
        <v>23</v>
      </c>
      <c r="G10" s="24"/>
      <c r="H10" s="22"/>
      <c r="I10" s="25"/>
      <c r="J10" s="25"/>
    </row>
    <row r="11" spans="1:10" ht="12.75">
      <c r="A11" s="3"/>
      <c r="B11" s="3" t="s">
        <v>19</v>
      </c>
      <c r="C11" s="31">
        <v>0.195</v>
      </c>
      <c r="D11" s="5">
        <v>840000</v>
      </c>
      <c r="E11" s="5">
        <v>17150</v>
      </c>
      <c r="F11" s="20" t="s">
        <v>24</v>
      </c>
      <c r="G11" s="4">
        <v>205800</v>
      </c>
      <c r="H11" s="4">
        <v>68250</v>
      </c>
      <c r="I11" s="17">
        <v>0</v>
      </c>
      <c r="J11" s="17">
        <v>0</v>
      </c>
    </row>
    <row r="12" spans="1:10" ht="12.75">
      <c r="A12" s="19"/>
      <c r="B12" s="19" t="s">
        <v>16</v>
      </c>
      <c r="C12" s="26"/>
      <c r="D12" s="27"/>
      <c r="E12" s="27"/>
      <c r="F12" s="21"/>
      <c r="G12" s="28">
        <v>30576.71</v>
      </c>
      <c r="H12" s="28">
        <v>2699.48</v>
      </c>
      <c r="I12" s="32">
        <v>0</v>
      </c>
      <c r="J12" s="29">
        <v>0</v>
      </c>
    </row>
    <row r="13" spans="1:10" ht="12.75">
      <c r="A13" s="22" t="s">
        <v>25</v>
      </c>
      <c r="B13" s="22" t="s">
        <v>26</v>
      </c>
      <c r="C13" s="30"/>
      <c r="D13" s="23"/>
      <c r="E13" s="22"/>
      <c r="F13" s="16" t="s">
        <v>27</v>
      </c>
      <c r="G13" s="24"/>
      <c r="H13" s="24"/>
      <c r="I13" s="34"/>
      <c r="J13" s="25"/>
    </row>
    <row r="14" spans="1:10" ht="12.75">
      <c r="A14" s="3"/>
      <c r="B14" s="3" t="s">
        <v>19</v>
      </c>
      <c r="C14" s="6">
        <v>0.06</v>
      </c>
      <c r="D14" s="5">
        <v>225000</v>
      </c>
      <c r="E14" s="5">
        <v>14070</v>
      </c>
      <c r="F14" s="20" t="s">
        <v>28</v>
      </c>
      <c r="G14" s="4">
        <v>56248</v>
      </c>
      <c r="H14" s="4">
        <v>56248</v>
      </c>
      <c r="I14" s="33">
        <v>28132</v>
      </c>
      <c r="J14" s="17">
        <v>0</v>
      </c>
    </row>
    <row r="15" spans="1:10" ht="12.75">
      <c r="A15" s="19"/>
      <c r="B15" s="19" t="s">
        <v>16</v>
      </c>
      <c r="C15" s="26"/>
      <c r="D15" s="27"/>
      <c r="E15" s="27"/>
      <c r="F15" s="21"/>
      <c r="G15" s="28">
        <v>7163.54</v>
      </c>
      <c r="H15" s="28">
        <v>3792.13</v>
      </c>
      <c r="I15" s="35">
        <v>626.43</v>
      </c>
      <c r="J15" s="29">
        <v>0</v>
      </c>
    </row>
    <row r="16" spans="1:10" ht="12.75">
      <c r="A16" s="22" t="s">
        <v>29</v>
      </c>
      <c r="B16" s="22" t="s">
        <v>30</v>
      </c>
      <c r="C16" s="30"/>
      <c r="D16" s="23"/>
      <c r="E16" s="23"/>
      <c r="F16" s="16" t="s">
        <v>31</v>
      </c>
      <c r="G16" s="24"/>
      <c r="H16" s="24"/>
      <c r="I16" s="34"/>
      <c r="J16" s="25"/>
    </row>
    <row r="17" spans="1:10" ht="13.5" customHeight="1">
      <c r="A17" s="3"/>
      <c r="B17" s="3" t="s">
        <v>19</v>
      </c>
      <c r="C17" s="6">
        <v>0.19</v>
      </c>
      <c r="D17" s="5">
        <v>525000</v>
      </c>
      <c r="E17" s="5">
        <v>12761</v>
      </c>
      <c r="F17" s="20" t="s">
        <v>32</v>
      </c>
      <c r="G17" s="4">
        <v>109375</v>
      </c>
      <c r="H17" s="5">
        <v>0</v>
      </c>
      <c r="I17" s="36">
        <v>0</v>
      </c>
      <c r="J17" s="17">
        <v>0</v>
      </c>
    </row>
    <row r="18" spans="1:10" ht="12.75">
      <c r="A18" s="19"/>
      <c r="B18" s="19" t="s">
        <v>16</v>
      </c>
      <c r="C18" s="26"/>
      <c r="D18" s="27"/>
      <c r="E18" s="27"/>
      <c r="F18" s="21"/>
      <c r="G18" s="28">
        <v>5547.26</v>
      </c>
      <c r="H18" s="27">
        <v>0</v>
      </c>
      <c r="I18" s="32">
        <v>0</v>
      </c>
      <c r="J18" s="29">
        <v>0</v>
      </c>
    </row>
    <row r="19" spans="1:10" ht="12.75">
      <c r="A19" s="22" t="s">
        <v>33</v>
      </c>
      <c r="B19" s="22" t="s">
        <v>34</v>
      </c>
      <c r="C19" s="30"/>
      <c r="D19" s="23"/>
      <c r="E19" s="37" t="s">
        <v>35</v>
      </c>
      <c r="F19" s="16" t="s">
        <v>36</v>
      </c>
      <c r="G19" s="24"/>
      <c r="H19" s="24"/>
      <c r="I19" s="34"/>
      <c r="J19" s="25"/>
    </row>
    <row r="20" spans="1:10" ht="12.75">
      <c r="A20" s="3"/>
      <c r="B20" s="3" t="s">
        <v>37</v>
      </c>
      <c r="C20" s="6">
        <v>0.13</v>
      </c>
      <c r="D20" s="5">
        <v>1100000</v>
      </c>
      <c r="E20" s="5">
        <v>45833.33</v>
      </c>
      <c r="F20" s="20" t="s">
        <v>38</v>
      </c>
      <c r="G20" s="4">
        <v>549999.96</v>
      </c>
      <c r="H20" s="4">
        <v>137500</v>
      </c>
      <c r="I20" s="36">
        <v>0</v>
      </c>
      <c r="J20" s="17">
        <v>0</v>
      </c>
    </row>
    <row r="21" spans="1:10" ht="12.75">
      <c r="A21" s="19"/>
      <c r="B21" s="19" t="s">
        <v>16</v>
      </c>
      <c r="C21" s="26"/>
      <c r="D21" s="27"/>
      <c r="E21" s="38" t="s">
        <v>35</v>
      </c>
      <c r="F21" s="21"/>
      <c r="G21" s="28">
        <v>164813</v>
      </c>
      <c r="H21" s="28">
        <v>2800</v>
      </c>
      <c r="I21" s="32">
        <v>0</v>
      </c>
      <c r="J21" s="29">
        <v>0</v>
      </c>
    </row>
    <row r="22" spans="1:10" ht="13.5" customHeight="1">
      <c r="A22" s="22" t="s">
        <v>39</v>
      </c>
      <c r="B22" s="22" t="s">
        <v>22</v>
      </c>
      <c r="C22" s="30"/>
      <c r="D22" s="23"/>
      <c r="E22" s="23"/>
      <c r="F22" s="16" t="s">
        <v>40</v>
      </c>
      <c r="G22" s="24"/>
      <c r="H22" s="24"/>
      <c r="I22" s="34"/>
      <c r="J22" s="25"/>
    </row>
    <row r="23" spans="1:10" ht="12.75">
      <c r="A23" s="3"/>
      <c r="B23" s="3" t="s">
        <v>41</v>
      </c>
      <c r="C23" s="31">
        <v>0.215</v>
      </c>
      <c r="D23" s="5">
        <v>150000</v>
      </c>
      <c r="E23" s="5">
        <v>6250</v>
      </c>
      <c r="F23" s="20" t="s">
        <v>42</v>
      </c>
      <c r="G23" s="4">
        <v>75000</v>
      </c>
      <c r="H23" s="5">
        <v>0</v>
      </c>
      <c r="I23" s="36">
        <v>0</v>
      </c>
      <c r="J23" s="17">
        <v>0</v>
      </c>
    </row>
    <row r="24" spans="1:10" ht="12.75">
      <c r="A24" s="19"/>
      <c r="B24" s="19" t="s">
        <v>16</v>
      </c>
      <c r="C24" s="26"/>
      <c r="D24" s="27"/>
      <c r="E24" s="27"/>
      <c r="F24" s="21"/>
      <c r="G24" s="28">
        <v>9696</v>
      </c>
      <c r="H24" s="27">
        <v>0</v>
      </c>
      <c r="I24" s="32">
        <v>0</v>
      </c>
      <c r="J24" s="29">
        <v>0</v>
      </c>
    </row>
    <row r="25" spans="1:10" ht="15" customHeight="1">
      <c r="A25" s="22" t="s">
        <v>43</v>
      </c>
      <c r="B25" s="22" t="s">
        <v>44</v>
      </c>
      <c r="C25" s="30"/>
      <c r="D25" s="22"/>
      <c r="E25" s="23"/>
      <c r="F25" s="16" t="s">
        <v>45</v>
      </c>
      <c r="G25" s="39">
        <v>0</v>
      </c>
      <c r="H25" s="39">
        <v>0</v>
      </c>
      <c r="I25" s="40">
        <v>0</v>
      </c>
      <c r="J25" s="25">
        <v>0</v>
      </c>
    </row>
    <row r="26" spans="1:10" ht="15" customHeight="1">
      <c r="A26" s="3"/>
      <c r="B26" s="3" t="s">
        <v>46</v>
      </c>
      <c r="C26" s="31">
        <v>0.153</v>
      </c>
      <c r="D26" s="5">
        <v>150000</v>
      </c>
      <c r="E26" s="5">
        <v>13636</v>
      </c>
      <c r="F26" s="20" t="s">
        <v>47</v>
      </c>
      <c r="G26" s="7"/>
      <c r="H26" s="7"/>
      <c r="I26" s="18"/>
      <c r="J26" s="17"/>
    </row>
    <row r="27" spans="1:10" ht="12.75">
      <c r="A27" s="19"/>
      <c r="B27" s="19" t="s">
        <v>16</v>
      </c>
      <c r="C27" s="26"/>
      <c r="D27" s="27"/>
      <c r="E27" s="27"/>
      <c r="F27" s="21"/>
      <c r="G27" s="41">
        <v>0</v>
      </c>
      <c r="H27" s="41">
        <v>0</v>
      </c>
      <c r="I27" s="42">
        <v>0</v>
      </c>
      <c r="J27" s="29">
        <v>0</v>
      </c>
    </row>
    <row r="28" spans="1:10" ht="25.5">
      <c r="A28" s="54" t="s">
        <v>48</v>
      </c>
      <c r="B28" s="53" t="s">
        <v>49</v>
      </c>
      <c r="C28" s="52">
        <v>0.185</v>
      </c>
      <c r="D28" s="23">
        <v>500000</v>
      </c>
      <c r="E28" s="23">
        <v>20834</v>
      </c>
      <c r="F28" s="16" t="s">
        <v>50</v>
      </c>
      <c r="G28" s="24">
        <v>187497</v>
      </c>
      <c r="H28" s="24">
        <v>250008</v>
      </c>
      <c r="I28" s="34">
        <v>124988</v>
      </c>
      <c r="J28" s="25">
        <v>0</v>
      </c>
    </row>
    <row r="29" spans="1:10" ht="12.75">
      <c r="A29" s="19"/>
      <c r="B29" s="19" t="s">
        <v>16</v>
      </c>
      <c r="C29" s="26"/>
      <c r="D29" s="27"/>
      <c r="E29" s="27"/>
      <c r="F29" s="21" t="s">
        <v>51</v>
      </c>
      <c r="G29" s="28">
        <v>38000</v>
      </c>
      <c r="H29" s="28">
        <v>51318</v>
      </c>
      <c r="I29" s="35">
        <v>8869</v>
      </c>
      <c r="J29" s="29">
        <v>0</v>
      </c>
    </row>
    <row r="30" spans="1:11" ht="25.5">
      <c r="A30" s="84" t="s">
        <v>52</v>
      </c>
      <c r="B30" s="59" t="s">
        <v>53</v>
      </c>
      <c r="C30" s="61">
        <v>0.0763</v>
      </c>
      <c r="D30" s="56">
        <v>900000</v>
      </c>
      <c r="E30" s="56">
        <v>37500</v>
      </c>
      <c r="F30" s="57" t="s">
        <v>54</v>
      </c>
      <c r="G30" s="34">
        <v>0</v>
      </c>
      <c r="H30" s="34">
        <v>412500</v>
      </c>
      <c r="I30" s="34">
        <v>487500</v>
      </c>
      <c r="J30" s="25">
        <v>0</v>
      </c>
      <c r="K30" s="2"/>
    </row>
    <row r="31" spans="1:10" ht="12.75">
      <c r="A31" s="29"/>
      <c r="B31" s="60"/>
      <c r="C31" s="55"/>
      <c r="D31" s="32"/>
      <c r="E31" s="32"/>
      <c r="F31" s="58" t="s">
        <v>55</v>
      </c>
      <c r="G31" s="35">
        <v>65344.5</v>
      </c>
      <c r="H31" s="35">
        <v>55370</v>
      </c>
      <c r="I31" s="35">
        <v>21609</v>
      </c>
      <c r="J31" s="29">
        <v>0</v>
      </c>
    </row>
    <row r="32" spans="1:10" ht="15">
      <c r="A32" s="1"/>
      <c r="B32" s="8" t="s">
        <v>56</v>
      </c>
      <c r="C32" s="9"/>
      <c r="D32" s="10"/>
      <c r="E32" s="10"/>
      <c r="F32" s="11"/>
      <c r="G32" s="12">
        <f>(G5+G8+G11+G14+G17+G20+G23+G25+G28+G30)</f>
        <v>1332219.96</v>
      </c>
      <c r="H32" s="12">
        <f>(H5+H8+H11+H14+H17+H20+H23+H25+H28+H30)</f>
        <v>924506</v>
      </c>
      <c r="I32" s="12">
        <f>(I5+I8+I11+I14+I17+I20+I23+I25+I28+I30)</f>
        <v>640620</v>
      </c>
      <c r="J32" s="12">
        <f>(J5+J8+J11+J14+J17+J20+J23+J25+J28+J30)</f>
        <v>0</v>
      </c>
    </row>
    <row r="33" spans="1:10" ht="15">
      <c r="A33" s="1"/>
      <c r="B33" s="8" t="s">
        <v>57</v>
      </c>
      <c r="C33" s="13"/>
      <c r="D33" s="10"/>
      <c r="E33" s="8"/>
      <c r="F33" s="11"/>
      <c r="G33" s="12">
        <f>(G6+G9+G12+G15+G18+G21+G24+G27+G29+G31)</f>
        <v>333005.01</v>
      </c>
      <c r="H33" s="12">
        <f>(H6+H9+H12+H15+H18+H21+H24+H27+H29+H31)</f>
        <v>115979.61</v>
      </c>
      <c r="I33" s="12">
        <f>(I6+I9+I12+I15+I18+I21+I24+I27+I29+I31)</f>
        <v>31104.43</v>
      </c>
      <c r="J33" s="12">
        <f>(J6+J9+J12+J15+J18+J21+J24+J27+J29+J31)</f>
        <v>0</v>
      </c>
    </row>
    <row r="34" spans="1:10" ht="15">
      <c r="A34" s="1"/>
      <c r="B34" s="8" t="s">
        <v>58</v>
      </c>
      <c r="C34" s="13"/>
      <c r="D34" s="10"/>
      <c r="E34" s="8"/>
      <c r="F34" s="11"/>
      <c r="G34" s="12">
        <f>(G32+G33)</f>
        <v>1665224.97</v>
      </c>
      <c r="H34" s="12">
        <f>(H32+H33)</f>
        <v>1040485.61</v>
      </c>
      <c r="I34" s="12">
        <f>(I32+I33)</f>
        <v>671724.43</v>
      </c>
      <c r="J34" s="12">
        <f>(J32+J33)</f>
        <v>0</v>
      </c>
    </row>
    <row r="35" spans="1:10" ht="15">
      <c r="A35" s="1"/>
      <c r="B35" s="8" t="s">
        <v>59</v>
      </c>
      <c r="C35" s="13"/>
      <c r="D35" s="8"/>
      <c r="E35" s="8"/>
      <c r="F35" s="11"/>
      <c r="G35" s="14">
        <v>14630483</v>
      </c>
      <c r="H35" s="14">
        <v>14800000</v>
      </c>
      <c r="I35" s="14">
        <v>15000000</v>
      </c>
      <c r="J35" s="14">
        <v>15100000</v>
      </c>
    </row>
    <row r="36" spans="1:10" ht="15">
      <c r="A36" s="1"/>
      <c r="B36" s="8" t="s">
        <v>60</v>
      </c>
      <c r="C36" s="13"/>
      <c r="D36" s="8"/>
      <c r="E36" s="8"/>
      <c r="F36" s="11" t="s">
        <v>61</v>
      </c>
      <c r="G36" s="15">
        <f>(G34)/G35</f>
        <v>0.11381886503678655</v>
      </c>
      <c r="H36" s="15">
        <f>(H34)/H35</f>
        <v>0.07030308175675676</v>
      </c>
      <c r="I36" s="15">
        <f>(I34)/I35</f>
        <v>0.04478162866666667</v>
      </c>
      <c r="J36" s="15">
        <f>(J34)/J35</f>
        <v>0</v>
      </c>
    </row>
    <row r="37" spans="8:9" ht="12.75">
      <c r="H37" s="2"/>
      <c r="I37" s="2"/>
    </row>
    <row r="38" spans="2:9" ht="15">
      <c r="B38" t="s">
        <v>62</v>
      </c>
      <c r="E38" s="44">
        <f>SUM(G34:I34)</f>
        <v>3377435.0100000002</v>
      </c>
      <c r="F38" t="s">
        <v>63</v>
      </c>
      <c r="G38" t="s">
        <v>64</v>
      </c>
      <c r="H38" s="2"/>
      <c r="I38" s="2"/>
    </row>
    <row r="39" spans="8:9" ht="12.75">
      <c r="H39" s="2"/>
      <c r="I39" s="2"/>
    </row>
    <row r="40" spans="8:9" ht="12.75">
      <c r="H40" s="2"/>
      <c r="I40" s="2"/>
    </row>
    <row r="41" spans="8:9" ht="12.75">
      <c r="H41" s="2"/>
      <c r="I41" s="2"/>
    </row>
    <row r="42" spans="8:9" ht="12.75">
      <c r="H42" s="2"/>
      <c r="I42" s="2"/>
    </row>
    <row r="43" spans="8:9" ht="12.75">
      <c r="H43" s="2"/>
      <c r="I43" s="2"/>
    </row>
    <row r="44" spans="8:9" ht="12.75">
      <c r="H44" s="2"/>
      <c r="I44" s="2"/>
    </row>
    <row r="45" spans="8:9" ht="12.75">
      <c r="H45" s="2"/>
      <c r="I45" s="2"/>
    </row>
    <row r="46" spans="8:9" ht="12.75">
      <c r="H46" s="2"/>
      <c r="I46" s="2"/>
    </row>
    <row r="47" spans="8:9" ht="12.75">
      <c r="H47" s="2"/>
      <c r="I47" s="2"/>
    </row>
    <row r="48" spans="8:9" ht="12.75">
      <c r="H48" s="2"/>
      <c r="I48" s="2"/>
    </row>
    <row r="49" spans="8:9" ht="12.75">
      <c r="H49" s="2"/>
      <c r="I49" s="2"/>
    </row>
    <row r="50" spans="8:9" ht="12.75">
      <c r="H50" s="2"/>
      <c r="I50" s="2"/>
    </row>
  </sheetData>
  <printOptions/>
  <pageMargins left="0.86" right="0.5905511811023623" top="0.17" bottom="0.51" header="0.17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.75390625" style="0" customWidth="1"/>
    <col min="3" max="3" width="28.625" style="0" customWidth="1"/>
    <col min="4" max="4" width="12.25390625" style="0" customWidth="1"/>
    <col min="5" max="5" width="13.00390625" style="0" customWidth="1"/>
    <col min="6" max="6" width="11.00390625" style="0" customWidth="1"/>
    <col min="7" max="7" width="12.25390625" style="0" customWidth="1"/>
  </cols>
  <sheetData>
    <row r="1" spans="1:10" ht="12.75">
      <c r="A1" s="85"/>
      <c r="B1" s="85"/>
      <c r="C1" s="85"/>
      <c r="D1" s="85" t="s">
        <v>65</v>
      </c>
      <c r="G1" s="86"/>
      <c r="H1" s="85"/>
      <c r="I1" s="85"/>
      <c r="J1" s="85"/>
    </row>
    <row r="2" spans="1:10" ht="12.75">
      <c r="A2" s="85"/>
      <c r="B2" s="85"/>
      <c r="C2" s="85"/>
      <c r="D2" s="85" t="s">
        <v>111</v>
      </c>
      <c r="G2" s="86"/>
      <c r="H2" s="85"/>
      <c r="I2" s="85"/>
      <c r="J2" s="85"/>
    </row>
    <row r="3" spans="1:10" ht="12.75">
      <c r="A3" s="85"/>
      <c r="B3" s="85"/>
      <c r="C3" s="85"/>
      <c r="D3" s="85" t="s">
        <v>108</v>
      </c>
      <c r="G3" s="86"/>
      <c r="H3" s="85"/>
      <c r="I3" s="85"/>
      <c r="J3" s="85"/>
    </row>
    <row r="4" spans="1:10" ht="12.7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12.7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ht="40.5" customHeight="1">
      <c r="A7" s="131" t="s">
        <v>105</v>
      </c>
      <c r="B7" s="132"/>
      <c r="C7" s="132"/>
      <c r="D7" s="132"/>
      <c r="E7" s="132"/>
      <c r="F7" s="132"/>
      <c r="G7" s="132"/>
      <c r="H7" s="87"/>
      <c r="I7" s="87"/>
      <c r="J7" s="85"/>
    </row>
    <row r="8" spans="1:10" ht="12.7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ht="12.75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.75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3.5" thickBot="1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5.75" thickBot="1">
      <c r="A12" s="85"/>
      <c r="B12" s="88" t="s">
        <v>1</v>
      </c>
      <c r="C12" s="88" t="s">
        <v>66</v>
      </c>
      <c r="D12" s="89" t="s">
        <v>67</v>
      </c>
      <c r="E12" s="90"/>
      <c r="F12" s="90"/>
      <c r="G12" s="91"/>
      <c r="H12" s="85"/>
      <c r="I12" s="85"/>
      <c r="J12" s="85"/>
    </row>
    <row r="13" spans="1:10" ht="13.5" thickBot="1">
      <c r="A13" s="85"/>
      <c r="B13" s="92"/>
      <c r="C13" s="92"/>
      <c r="D13" s="93">
        <v>2004</v>
      </c>
      <c r="E13" s="93">
        <v>2005</v>
      </c>
      <c r="F13" s="93">
        <v>2006</v>
      </c>
      <c r="G13" s="93">
        <v>2007</v>
      </c>
      <c r="H13" s="85"/>
      <c r="I13" s="85"/>
      <c r="J13" s="85"/>
    </row>
    <row r="14" spans="1:10" ht="12.75">
      <c r="A14" s="85"/>
      <c r="B14" s="94">
        <v>1</v>
      </c>
      <c r="C14" s="95">
        <v>2</v>
      </c>
      <c r="D14" s="95">
        <v>3</v>
      </c>
      <c r="E14" s="95">
        <v>4</v>
      </c>
      <c r="F14" s="95">
        <v>5</v>
      </c>
      <c r="G14" s="96">
        <v>6</v>
      </c>
      <c r="H14" s="85"/>
      <c r="I14" s="85"/>
      <c r="J14" s="85"/>
    </row>
    <row r="15" spans="1:10" ht="13.5" thickBot="1">
      <c r="A15" s="85"/>
      <c r="B15" s="97"/>
      <c r="C15" s="98"/>
      <c r="D15" s="98"/>
      <c r="E15" s="98"/>
      <c r="F15" s="98"/>
      <c r="G15" s="99"/>
      <c r="H15" s="85"/>
      <c r="I15" s="85"/>
      <c r="J15" s="85"/>
    </row>
    <row r="16" spans="1:10" ht="12.75">
      <c r="A16" s="85"/>
      <c r="B16" s="100" t="s">
        <v>11</v>
      </c>
      <c r="C16" s="101" t="s">
        <v>68</v>
      </c>
      <c r="D16" s="102"/>
      <c r="E16" s="103"/>
      <c r="F16" s="102"/>
      <c r="G16" s="104"/>
      <c r="H16" s="85"/>
      <c r="I16" s="85"/>
      <c r="J16" s="85"/>
    </row>
    <row r="17" spans="1:10" ht="12.75">
      <c r="A17" s="85"/>
      <c r="B17" s="105"/>
      <c r="C17" s="106" t="s">
        <v>69</v>
      </c>
      <c r="D17" s="107">
        <v>783341</v>
      </c>
      <c r="E17" s="108">
        <v>740000</v>
      </c>
      <c r="F17" s="107">
        <v>600000</v>
      </c>
      <c r="G17" s="109">
        <v>0</v>
      </c>
      <c r="H17" s="85"/>
      <c r="I17" s="85"/>
      <c r="J17" s="85"/>
    </row>
    <row r="18" spans="1:10" ht="12.75">
      <c r="A18" s="85"/>
      <c r="B18" s="105"/>
      <c r="C18" s="106" t="s">
        <v>70</v>
      </c>
      <c r="D18" s="107">
        <v>205750</v>
      </c>
      <c r="E18" s="108">
        <v>612488</v>
      </c>
      <c r="F18" s="107">
        <v>169167</v>
      </c>
      <c r="G18" s="109">
        <v>150000</v>
      </c>
      <c r="H18" s="85"/>
      <c r="I18" s="85"/>
      <c r="J18" s="85"/>
    </row>
    <row r="19" spans="1:10" ht="12.75">
      <c r="A19" s="85"/>
      <c r="B19" s="126" t="s">
        <v>17</v>
      </c>
      <c r="C19" s="114" t="s">
        <v>71</v>
      </c>
      <c r="D19" s="115"/>
      <c r="E19" s="115"/>
      <c r="F19" s="115"/>
      <c r="G19" s="116"/>
      <c r="H19" s="85"/>
      <c r="I19" s="85"/>
      <c r="J19" s="85"/>
    </row>
    <row r="20" spans="1:10" ht="12.75">
      <c r="A20" s="85"/>
      <c r="B20" s="127"/>
      <c r="C20" s="106" t="s">
        <v>72</v>
      </c>
      <c r="D20" s="107">
        <v>56248</v>
      </c>
      <c r="E20" s="1">
        <v>0</v>
      </c>
      <c r="F20" s="107">
        <v>0</v>
      </c>
      <c r="G20" s="109">
        <v>0</v>
      </c>
      <c r="H20" s="85"/>
      <c r="I20" s="85"/>
      <c r="J20" s="85"/>
    </row>
    <row r="21" spans="1:10" ht="12.75">
      <c r="A21" s="85"/>
      <c r="B21" s="128"/>
      <c r="C21" s="111" t="s">
        <v>109</v>
      </c>
      <c r="D21" s="112">
        <v>0</v>
      </c>
      <c r="E21" s="112">
        <v>28132</v>
      </c>
      <c r="F21" s="112">
        <v>0</v>
      </c>
      <c r="G21" s="113">
        <v>0</v>
      </c>
      <c r="H21" s="85"/>
      <c r="I21" s="85"/>
      <c r="J21" s="85"/>
    </row>
    <row r="22" spans="1:10" ht="12.75">
      <c r="A22" s="85"/>
      <c r="B22" s="110" t="s">
        <v>21</v>
      </c>
      <c r="C22" s="111" t="s">
        <v>73</v>
      </c>
      <c r="D22" s="112">
        <v>253783</v>
      </c>
      <c r="E22" s="112">
        <v>118902</v>
      </c>
      <c r="F22" s="112">
        <v>34849</v>
      </c>
      <c r="G22" s="113">
        <v>1630</v>
      </c>
      <c r="H22" s="85"/>
      <c r="I22" s="85"/>
      <c r="J22" s="85"/>
    </row>
    <row r="23" spans="1:10" ht="27" customHeight="1">
      <c r="A23" s="85"/>
      <c r="B23" s="117" t="s">
        <v>25</v>
      </c>
      <c r="C23" s="118" t="s">
        <v>74</v>
      </c>
      <c r="D23" s="119">
        <v>0</v>
      </c>
      <c r="E23" s="119">
        <v>0</v>
      </c>
      <c r="F23" s="119">
        <v>0</v>
      </c>
      <c r="G23" s="120">
        <v>0</v>
      </c>
      <c r="H23" s="85"/>
      <c r="I23" s="85"/>
      <c r="J23" s="85"/>
    </row>
    <row r="24" spans="1:10" ht="25.5">
      <c r="A24" s="85"/>
      <c r="B24" s="117" t="s">
        <v>29</v>
      </c>
      <c r="C24" s="118" t="s">
        <v>75</v>
      </c>
      <c r="D24" s="119">
        <f>SUM(D17:D23)</f>
        <v>1299122</v>
      </c>
      <c r="E24" s="119">
        <f>SUM(E16:E23)</f>
        <v>1499522</v>
      </c>
      <c r="F24" s="119">
        <f>SUM(F16:F23)</f>
        <v>804016</v>
      </c>
      <c r="G24" s="120">
        <f>SUM(G16:G23)</f>
        <v>151630</v>
      </c>
      <c r="H24" s="85"/>
      <c r="I24" s="85"/>
      <c r="J24" s="85"/>
    </row>
    <row r="25" spans="1:10" ht="12.75">
      <c r="A25" s="85"/>
      <c r="B25" s="117" t="s">
        <v>33</v>
      </c>
      <c r="C25" s="118" t="s">
        <v>76</v>
      </c>
      <c r="D25" s="119">
        <v>13984650</v>
      </c>
      <c r="E25" s="119">
        <v>14377330</v>
      </c>
      <c r="F25" s="119">
        <v>14664877</v>
      </c>
      <c r="G25" s="120">
        <v>14958175</v>
      </c>
      <c r="H25" s="85"/>
      <c r="I25" s="85"/>
      <c r="J25" s="85"/>
    </row>
    <row r="26" spans="1:10" ht="25.5">
      <c r="A26" s="85"/>
      <c r="B26" s="117" t="s">
        <v>39</v>
      </c>
      <c r="C26" s="118" t="s">
        <v>106</v>
      </c>
      <c r="D26" s="119">
        <f>D25*15%</f>
        <v>2097697.5</v>
      </c>
      <c r="E26" s="119">
        <f>E25*15%</f>
        <v>2156599.5</v>
      </c>
      <c r="F26" s="119">
        <f>F25*15%</f>
        <v>2199731.55</v>
      </c>
      <c r="G26" s="120">
        <f>G25*15%</f>
        <v>2243726.25</v>
      </c>
      <c r="H26" s="85"/>
      <c r="I26" s="85"/>
      <c r="J26" s="85"/>
    </row>
    <row r="27" spans="1:10" s="125" customFormat="1" ht="48.75" customHeight="1" thickBot="1">
      <c r="A27" s="121"/>
      <c r="B27" s="122" t="s">
        <v>43</v>
      </c>
      <c r="C27" s="123" t="s">
        <v>107</v>
      </c>
      <c r="D27" s="124">
        <f>D24/D25</f>
        <v>0.09289628270997129</v>
      </c>
      <c r="E27" s="124">
        <f>E24/E25</f>
        <v>0.10429766862136433</v>
      </c>
      <c r="F27" s="124">
        <f>F24/F25</f>
        <v>0.05482596274077171</v>
      </c>
      <c r="G27" s="129">
        <f>G24/G25</f>
        <v>0.010136931811534496</v>
      </c>
      <c r="H27" s="121"/>
      <c r="I27" s="121"/>
      <c r="J27" s="121"/>
    </row>
    <row r="28" spans="1:10" ht="12.75">
      <c r="A28" s="85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.75">
      <c r="A29" s="85"/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12.75">
      <c r="A30" s="85"/>
      <c r="B30" s="130" t="s">
        <v>110</v>
      </c>
      <c r="C30" s="85"/>
      <c r="D30" s="85"/>
      <c r="E30" s="85"/>
      <c r="F30" s="85"/>
      <c r="G30" s="85"/>
      <c r="H30" s="85"/>
      <c r="I30" s="85"/>
      <c r="J30" s="85"/>
    </row>
  </sheetData>
  <mergeCells count="1">
    <mergeCell ref="A7:G7"/>
  </mergeCells>
  <printOptions/>
  <pageMargins left="0.74" right="0.4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0" sqref="B20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3" width="24.125" style="0" customWidth="1"/>
    <col min="4" max="4" width="22.25390625" style="0" customWidth="1"/>
  </cols>
  <sheetData>
    <row r="1" spans="2:3" ht="15">
      <c r="B1" s="67"/>
      <c r="C1" s="67" t="s">
        <v>77</v>
      </c>
    </row>
    <row r="2" spans="2:3" ht="15">
      <c r="B2" s="68"/>
      <c r="C2" s="67" t="s">
        <v>78</v>
      </c>
    </row>
    <row r="3" spans="2:3" ht="15">
      <c r="B3" s="68"/>
      <c r="C3" s="67" t="s">
        <v>79</v>
      </c>
    </row>
    <row r="4" ht="12.75">
      <c r="C4" s="43"/>
    </row>
    <row r="5" ht="12.75">
      <c r="C5" s="43"/>
    </row>
    <row r="6" spans="2:4" ht="20.25">
      <c r="B6" s="69" t="s">
        <v>80</v>
      </c>
      <c r="C6" s="69"/>
      <c r="D6" s="62"/>
    </row>
    <row r="7" spans="3:5" ht="20.25">
      <c r="C7" s="69" t="s">
        <v>81</v>
      </c>
      <c r="D7" s="62"/>
      <c r="E7" s="62"/>
    </row>
    <row r="8" ht="13.5" thickBot="1"/>
    <row r="9" spans="1:4" ht="48.75" customHeight="1">
      <c r="A9" s="70" t="s">
        <v>1</v>
      </c>
      <c r="B9" s="71" t="s">
        <v>82</v>
      </c>
      <c r="C9" s="72" t="s">
        <v>83</v>
      </c>
      <c r="D9" s="73" t="s">
        <v>84</v>
      </c>
    </row>
    <row r="10" spans="1:4" ht="14.25">
      <c r="A10" s="74" t="s">
        <v>11</v>
      </c>
      <c r="B10" s="75" t="s">
        <v>85</v>
      </c>
      <c r="C10" s="76" t="s">
        <v>86</v>
      </c>
      <c r="D10" s="77">
        <v>100000</v>
      </c>
    </row>
    <row r="11" spans="1:4" ht="26.25" customHeight="1">
      <c r="A11" s="74" t="s">
        <v>87</v>
      </c>
      <c r="B11" s="78" t="s">
        <v>88</v>
      </c>
      <c r="C11" s="76" t="s">
        <v>86</v>
      </c>
      <c r="D11" s="77">
        <v>48200</v>
      </c>
    </row>
    <row r="12" spans="1:4" ht="28.5">
      <c r="A12" s="74" t="s">
        <v>89</v>
      </c>
      <c r="B12" s="78" t="s">
        <v>90</v>
      </c>
      <c r="C12" s="76" t="s">
        <v>91</v>
      </c>
      <c r="D12" s="77">
        <v>160000</v>
      </c>
    </row>
    <row r="13" spans="1:4" ht="14.25">
      <c r="A13" s="74" t="s">
        <v>92</v>
      </c>
      <c r="B13" s="75" t="s">
        <v>93</v>
      </c>
      <c r="C13" s="76" t="s">
        <v>94</v>
      </c>
      <c r="D13" s="77">
        <v>48131</v>
      </c>
    </row>
    <row r="14" spans="1:4" ht="41.25" customHeight="1">
      <c r="A14" s="74" t="s">
        <v>29</v>
      </c>
      <c r="B14" s="78" t="s">
        <v>95</v>
      </c>
      <c r="C14" s="76" t="s">
        <v>96</v>
      </c>
      <c r="D14" s="77">
        <v>4750</v>
      </c>
    </row>
    <row r="15" spans="1:4" ht="28.5" customHeight="1">
      <c r="A15" s="74" t="s">
        <v>97</v>
      </c>
      <c r="B15" s="78" t="s">
        <v>98</v>
      </c>
      <c r="C15" s="76" t="s">
        <v>99</v>
      </c>
      <c r="D15" s="77">
        <v>320000</v>
      </c>
    </row>
    <row r="16" spans="1:4" ht="28.5">
      <c r="A16" s="74" t="s">
        <v>39</v>
      </c>
      <c r="B16" s="78" t="s">
        <v>100</v>
      </c>
      <c r="C16" s="76" t="s">
        <v>99</v>
      </c>
      <c r="D16" s="77">
        <v>82500</v>
      </c>
    </row>
    <row r="17" spans="1:4" ht="28.5">
      <c r="A17" s="74" t="s">
        <v>43</v>
      </c>
      <c r="B17" s="78" t="s">
        <v>101</v>
      </c>
      <c r="C17" s="76" t="s">
        <v>99</v>
      </c>
      <c r="D17" s="77">
        <v>48200</v>
      </c>
    </row>
    <row r="18" spans="1:4" ht="28.5">
      <c r="A18" s="74" t="s">
        <v>48</v>
      </c>
      <c r="B18" s="78" t="s">
        <v>102</v>
      </c>
      <c r="C18" s="76" t="s">
        <v>99</v>
      </c>
      <c r="D18" s="77">
        <v>80000</v>
      </c>
    </row>
    <row r="19" spans="1:4" ht="30" customHeight="1">
      <c r="A19" s="74" t="s">
        <v>52</v>
      </c>
      <c r="B19" s="78" t="s">
        <v>103</v>
      </c>
      <c r="C19" s="76" t="s">
        <v>99</v>
      </c>
      <c r="D19" s="77">
        <v>36000</v>
      </c>
    </row>
    <row r="20" spans="1:4" ht="22.5" customHeight="1">
      <c r="A20" s="80"/>
      <c r="B20" s="81"/>
      <c r="C20" s="82"/>
      <c r="D20" s="83"/>
    </row>
    <row r="21" spans="1:4" ht="18.75" thickBot="1">
      <c r="A21" s="79"/>
      <c r="B21" s="65" t="s">
        <v>104</v>
      </c>
      <c r="C21" s="66"/>
      <c r="D21" s="64">
        <f>SUM(D10:D19)</f>
        <v>927781</v>
      </c>
    </row>
    <row r="22" ht="12.75">
      <c r="A22" s="63"/>
    </row>
    <row r="23" ht="12.75">
      <c r="A23" s="63"/>
    </row>
    <row r="24" ht="12.75">
      <c r="A24" s="63"/>
    </row>
    <row r="25" ht="12.75">
      <c r="A25" s="63"/>
    </row>
  </sheetData>
  <printOptions/>
  <pageMargins left="1.13" right="0.75" top="1" bottom="1" header="0.5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2004-03-01T11:36:41Z</cp:lastPrinted>
  <dcterms:created xsi:type="dcterms:W3CDTF">2001-09-04T14:01:29Z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