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<sst xmlns="http://schemas.openxmlformats.org/spreadsheetml/2006/main" count="1373" uniqueCount="625">
  <si>
    <t>Dział</t>
  </si>
  <si>
    <t>Rozdział</t>
  </si>
  <si>
    <t>Paragraf</t>
  </si>
  <si>
    <t>010</t>
  </si>
  <si>
    <t>Rolnictwo i łowiectwo</t>
  </si>
  <si>
    <t>3 500,00</t>
  </si>
  <si>
    <t>01030</t>
  </si>
  <si>
    <t>Izby rolnicze</t>
  </si>
  <si>
    <t>2 500,00</t>
  </si>
  <si>
    <t>2850</t>
  </si>
  <si>
    <t>Wpłaty gmin na rzecz izb rolniczych w wysokości 2% uzyskanych wpływów z podatku rolnego</t>
  </si>
  <si>
    <t>01095</t>
  </si>
  <si>
    <t>Pozostała działalność</t>
  </si>
  <si>
    <t>1 000,00</t>
  </si>
  <si>
    <t>4530</t>
  </si>
  <si>
    <t>Podatek od towarów i usług (VAT).</t>
  </si>
  <si>
    <t>400</t>
  </si>
  <si>
    <t>Wytwarzanie i zaopatrywanie w energię elektryczną, gaz i wodę</t>
  </si>
  <si>
    <t>386 808,00</t>
  </si>
  <si>
    <t>40002</t>
  </si>
  <si>
    <t>Dostarczanie wody</t>
  </si>
  <si>
    <t>2650</t>
  </si>
  <si>
    <t>Dotacja przedmiotowa z budżetu dla samorządowego zakładu budżetowego</t>
  </si>
  <si>
    <t>600</t>
  </si>
  <si>
    <t>Transport i łączność</t>
  </si>
  <si>
    <t>2 198 567,00</t>
  </si>
  <si>
    <t>60004</t>
  </si>
  <si>
    <t>Lokalny transport zbiorowy</t>
  </si>
  <si>
    <t>716 047,00</t>
  </si>
  <si>
    <t>2900</t>
  </si>
  <si>
    <t>Wpłaty gmin i powiatów na rzecz innych jednostek samorządu terytorialnego oraz związków gmin lub związków powiatów na dofinansowanie zadań bieżących</t>
  </si>
  <si>
    <t>649 047,00</t>
  </si>
  <si>
    <t>4300</t>
  </si>
  <si>
    <t>Zakup usług pozostałych</t>
  </si>
  <si>
    <t>67 000,00</t>
  </si>
  <si>
    <t>60014</t>
  </si>
  <si>
    <t>Drogi publiczne powiatowe</t>
  </si>
  <si>
    <t>620 000,00</t>
  </si>
  <si>
    <t>4110</t>
  </si>
  <si>
    <t>Składki na ubezpieczenia społeczne</t>
  </si>
  <si>
    <t>850,00</t>
  </si>
  <si>
    <t>4120</t>
  </si>
  <si>
    <t>Składki na Fundusz Pracy</t>
  </si>
  <si>
    <t>100,00</t>
  </si>
  <si>
    <t>4170</t>
  </si>
  <si>
    <t>Wynagrodzenia bezosobowe</t>
  </si>
  <si>
    <t>12 500,00</t>
  </si>
  <si>
    <t>4210</t>
  </si>
  <si>
    <t>Zakup materiałów i wyposażenia</t>
  </si>
  <si>
    <t>4270</t>
  </si>
  <si>
    <t>Zakup usług remontowych</t>
  </si>
  <si>
    <t>92 500,00</t>
  </si>
  <si>
    <t>151 550,00</t>
  </si>
  <si>
    <t>6050</t>
  </si>
  <si>
    <t>Wydatki inwestycyjne jednostek budżetowych</t>
  </si>
  <si>
    <t>250 000,00</t>
  </si>
  <si>
    <t>6300</t>
  </si>
  <si>
    <t>Dotacja celowa na pomoc finansową udzielaną między jednostkami samorządu terytorialnego na dofinansowanie własnych zadań inwestycyjnych i zakupów inwestycyjnych</t>
  </si>
  <si>
    <t>100 000,00</t>
  </si>
  <si>
    <t>60016</t>
  </si>
  <si>
    <t>Drogi publiczne gminne</t>
  </si>
  <si>
    <t>862 520,00</t>
  </si>
  <si>
    <t>18 700,00</t>
  </si>
  <si>
    <t>39 200,00</t>
  </si>
  <si>
    <t>114 000,00</t>
  </si>
  <si>
    <t>4430</t>
  </si>
  <si>
    <t>Różne opłaty i składki</t>
  </si>
  <si>
    <t>5 500,00</t>
  </si>
  <si>
    <t>4590</t>
  </si>
  <si>
    <t>Kary i odszkodowania wypłacane na rzecz osób fizycznych</t>
  </si>
  <si>
    <t>50 000,00</t>
  </si>
  <si>
    <t>635 120,00</t>
  </si>
  <si>
    <t>700</t>
  </si>
  <si>
    <t>Gospodarka mieszkaniowa</t>
  </si>
  <si>
    <t>730 264,00</t>
  </si>
  <si>
    <t>70004</t>
  </si>
  <si>
    <t>Różne jednostki obsługi gospodarki mieszkaniowej</t>
  </si>
  <si>
    <t>4010</t>
  </si>
  <si>
    <t>Wynagrodzenia osobowe pracowników</t>
  </si>
  <si>
    <t>235 592,00</t>
  </si>
  <si>
    <t>4040</t>
  </si>
  <si>
    <t>Dodatkowe wynagrodzenie roczne</t>
  </si>
  <si>
    <t>21 208,00</t>
  </si>
  <si>
    <t>40 358,00</t>
  </si>
  <si>
    <t>5 355,00</t>
  </si>
  <si>
    <t>41 704,00</t>
  </si>
  <si>
    <t>21 680,00</t>
  </si>
  <si>
    <t>4260</t>
  </si>
  <si>
    <t>Zakup energii</t>
  </si>
  <si>
    <t>182 425,00</t>
  </si>
  <si>
    <t>1 500,00</t>
  </si>
  <si>
    <t>4280</t>
  </si>
  <si>
    <t>Zakup usług zdrowotnych</t>
  </si>
  <si>
    <t>370,00</t>
  </si>
  <si>
    <t>163 772,00</t>
  </si>
  <si>
    <t>4360</t>
  </si>
  <si>
    <t>Opłaty z tytułu zakupu usług telekomunikacyjnych świadczonych w ruchomej publicznej sieci telefonicznej</t>
  </si>
  <si>
    <t>2 000,00</t>
  </si>
  <si>
    <t>4370</t>
  </si>
  <si>
    <t>Opłata z tytułu zakupu usług telekomunikacyjnych świadczonych w stacjonarnej publicznej sieci telefonicznej.</t>
  </si>
  <si>
    <t>4390</t>
  </si>
  <si>
    <t>Zakup usług obejmujących wykonanie ekspertyz, analiz i opinii</t>
  </si>
  <si>
    <t>4 000,00</t>
  </si>
  <si>
    <t>4410</t>
  </si>
  <si>
    <t>Podróże służbowe krajowe</t>
  </si>
  <si>
    <t>4440</t>
  </si>
  <si>
    <t>Odpisy na zakładowy fundusz świadczeń socjalnych</t>
  </si>
  <si>
    <t>7 300,00</t>
  </si>
  <si>
    <t>710</t>
  </si>
  <si>
    <t>Działalność usługowa</t>
  </si>
  <si>
    <t>189 748,00</t>
  </si>
  <si>
    <t>71004</t>
  </si>
  <si>
    <t>Plany zagospodarowania przestrzennego</t>
  </si>
  <si>
    <t>78 500,00</t>
  </si>
  <si>
    <t>76 000,00</t>
  </si>
  <si>
    <t>71014</t>
  </si>
  <si>
    <t>Opracowania geodezyjne i kartograficzne</t>
  </si>
  <si>
    <t>111 248,00</t>
  </si>
  <si>
    <t>97 248,00</t>
  </si>
  <si>
    <t>9 000,00</t>
  </si>
  <si>
    <t>4610</t>
  </si>
  <si>
    <t>Koszty postępowania sądowego i prokuratorskiego</t>
  </si>
  <si>
    <t>5 000,00</t>
  </si>
  <si>
    <t>750</t>
  </si>
  <si>
    <t>Administracja publiczna</t>
  </si>
  <si>
    <t>3 884 931,00</t>
  </si>
  <si>
    <t>75011</t>
  </si>
  <si>
    <t>Urzędy wojewódzkie</t>
  </si>
  <si>
    <t>52 255,00</t>
  </si>
  <si>
    <t>40 881,00</t>
  </si>
  <si>
    <t>6 205,00</t>
  </si>
  <si>
    <t>990,00</t>
  </si>
  <si>
    <t>4 179,00</t>
  </si>
  <si>
    <t>75022</t>
  </si>
  <si>
    <t>Rady gmin (miast i miast na prawach powiatu)</t>
  </si>
  <si>
    <t>108 748,00</t>
  </si>
  <si>
    <t>3030</t>
  </si>
  <si>
    <t xml:space="preserve">Różne wydatki na rzecz osób fizycznych </t>
  </si>
  <si>
    <t>95 000,00</t>
  </si>
  <si>
    <t>4 800,00</t>
  </si>
  <si>
    <t>730,00</t>
  </si>
  <si>
    <t>118,00</t>
  </si>
  <si>
    <t>3 300,00</t>
  </si>
  <si>
    <t>300,00</t>
  </si>
  <si>
    <t>4420</t>
  </si>
  <si>
    <t>Podróże służbowe zagraniczne</t>
  </si>
  <si>
    <t>500,00</t>
  </si>
  <si>
    <t>4700</t>
  </si>
  <si>
    <t xml:space="preserve">Szkolenia pracowników niebędących członkami korpusu służby cywilnej </t>
  </si>
  <si>
    <t>75023</t>
  </si>
  <si>
    <t>Urzędy gmin (miast i miast na prawach powiatu)</t>
  </si>
  <si>
    <t>3 634 723,00</t>
  </si>
  <si>
    <t>3020</t>
  </si>
  <si>
    <t>Wydatki osobowe niezaliczone do wynagrodzeń</t>
  </si>
  <si>
    <t>3 400,00</t>
  </si>
  <si>
    <t>2 337 459,00</t>
  </si>
  <si>
    <t>188 193,00</t>
  </si>
  <si>
    <t>381 446,00</t>
  </si>
  <si>
    <t>62 915,00</t>
  </si>
  <si>
    <t>13 050,00</t>
  </si>
  <si>
    <t>123 800,00</t>
  </si>
  <si>
    <t>2 950,00</t>
  </si>
  <si>
    <t>245 810,00</t>
  </si>
  <si>
    <t>4350</t>
  </si>
  <si>
    <t>Zakup usług dostępu do sieci Internet</t>
  </si>
  <si>
    <t>34 500,00</t>
  </si>
  <si>
    <t>34 000,00</t>
  </si>
  <si>
    <t>11 000,00</t>
  </si>
  <si>
    <t>31 240,00</t>
  </si>
  <si>
    <t>3 800,00</t>
  </si>
  <si>
    <t>6 000,00</t>
  </si>
  <si>
    <t>65 960,00</t>
  </si>
  <si>
    <t>45 000,00</t>
  </si>
  <si>
    <t>24 200,00</t>
  </si>
  <si>
    <t>6060</t>
  </si>
  <si>
    <t>Wydatki na zakupy inwestycyjne jednostek budżetowych</t>
  </si>
  <si>
    <t>20 000,00</t>
  </si>
  <si>
    <t>75056</t>
  </si>
  <si>
    <t>Spis powszechny i inne</t>
  </si>
  <si>
    <t>24 405,00</t>
  </si>
  <si>
    <t>8 931,94</t>
  </si>
  <si>
    <t>3040</t>
  </si>
  <si>
    <t>Nagrody o charakterze szczególnym niezaliczone do wynagrodzeń</t>
  </si>
  <si>
    <t>11 600,00</t>
  </si>
  <si>
    <t>3 198,67</t>
  </si>
  <si>
    <t>542,94</t>
  </si>
  <si>
    <t>131,45</t>
  </si>
  <si>
    <t>75075</t>
  </si>
  <si>
    <t>Promocja jednostek samorządu terytorialnego</t>
  </si>
  <si>
    <t>64 800,00</t>
  </si>
  <si>
    <t>1 250,00</t>
  </si>
  <si>
    <t>6 550,00</t>
  </si>
  <si>
    <t>47 000,00</t>
  </si>
  <si>
    <t>751</t>
  </si>
  <si>
    <t>Urzędy naczelnych organów władzy państwowej, kontroli i ochrony prawa oraz sądownictwa</t>
  </si>
  <si>
    <t>8 699,00</t>
  </si>
  <si>
    <t>75101</t>
  </si>
  <si>
    <t>Urzędy naczelnych organów władzy państwowej, kontroli i ochrony prawa</t>
  </si>
  <si>
    <t>3 000,00</t>
  </si>
  <si>
    <t>75108</t>
  </si>
  <si>
    <t>Wybory do Sejmu i Senatu</t>
  </si>
  <si>
    <t>5 575,00</t>
  </si>
  <si>
    <t>73,00</t>
  </si>
  <si>
    <t>413,00</t>
  </si>
  <si>
    <t>67,00</t>
  </si>
  <si>
    <t>2 735,00</t>
  </si>
  <si>
    <t>1 887,00</t>
  </si>
  <si>
    <t>75109</t>
  </si>
  <si>
    <t>Wybory do rad gmin, rad powiatów i sejmików województw, wybory wójtów, burmistrzów i prezydentów miast oraz referenda gminne, powiatowe i wojewódzkie</t>
  </si>
  <si>
    <t>124,00</t>
  </si>
  <si>
    <t>15,93</t>
  </si>
  <si>
    <t>2,59</t>
  </si>
  <si>
    <t>105,48</t>
  </si>
  <si>
    <t>754</t>
  </si>
  <si>
    <t>Bezpieczeństwo publiczne i ochrona przeciwpożarowa</t>
  </si>
  <si>
    <t>538 852,00</t>
  </si>
  <si>
    <t>75412</t>
  </si>
  <si>
    <t>Ochotnicze straże pożarne</t>
  </si>
  <si>
    <t>140 840,00</t>
  </si>
  <si>
    <t>18 000,00</t>
  </si>
  <si>
    <t>1 180,00</t>
  </si>
  <si>
    <t>190,00</t>
  </si>
  <si>
    <t>21 000,00</t>
  </si>
  <si>
    <t>51 000,00</t>
  </si>
  <si>
    <t>700,00</t>
  </si>
  <si>
    <t>18 350,00</t>
  </si>
  <si>
    <t>720,00</t>
  </si>
  <si>
    <t>75414</t>
  </si>
  <si>
    <t>Obrona cywilna</t>
  </si>
  <si>
    <t>9 350,00</t>
  </si>
  <si>
    <t>91,00</t>
  </si>
  <si>
    <t>15,00</t>
  </si>
  <si>
    <t>600,00</t>
  </si>
  <si>
    <t>7 394,00</t>
  </si>
  <si>
    <t>75416</t>
  </si>
  <si>
    <t>Straż gminna (miejska)</t>
  </si>
  <si>
    <t>388 662,00</t>
  </si>
  <si>
    <t>2 700,00</t>
  </si>
  <si>
    <t>222 402,00</t>
  </si>
  <si>
    <t>17 552,00</t>
  </si>
  <si>
    <t>36 196,00</t>
  </si>
  <si>
    <t>5 912,00</t>
  </si>
  <si>
    <t>67 500,00</t>
  </si>
  <si>
    <t>4 500,00</t>
  </si>
  <si>
    <t>1 100,00</t>
  </si>
  <si>
    <t>400,00</t>
  </si>
  <si>
    <t>5 900,00</t>
  </si>
  <si>
    <t>756</t>
  </si>
  <si>
    <t>Dochody od osób prawnych, od osób fizycznych i od innych jednostek nieposiadających osobowości prawnej oraz wydatki związane z ich poborem</t>
  </si>
  <si>
    <t>21 188,00</t>
  </si>
  <si>
    <t>75647</t>
  </si>
  <si>
    <t>Pobór podatków, opłat i niepodatkowych należności budżetowych</t>
  </si>
  <si>
    <t>7 983,00</t>
  </si>
  <si>
    <t>4100</t>
  </si>
  <si>
    <t>Wynagrodzenia agencyjno-prowizyjne</t>
  </si>
  <si>
    <t>1 275,00</t>
  </si>
  <si>
    <t>170,00</t>
  </si>
  <si>
    <t>1 900,00</t>
  </si>
  <si>
    <t>360,00</t>
  </si>
  <si>
    <t>7 500,00</t>
  </si>
  <si>
    <t>757</t>
  </si>
  <si>
    <t>Obsługa długu publicznego</t>
  </si>
  <si>
    <t>900 000,00</t>
  </si>
  <si>
    <t>75702</t>
  </si>
  <si>
    <t>Obsługa papierów wartościowych, kredytów i pożyczek jednostek samorządu terytorialnego</t>
  </si>
  <si>
    <t>8010</t>
  </si>
  <si>
    <t>Rozliczenia z bankami związane z obsługą długu publicznego</t>
  </si>
  <si>
    <t>860 000,00</t>
  </si>
  <si>
    <t>8020</t>
  </si>
  <si>
    <t>Wypłaty z tytułu gwarancji i poręczeń</t>
  </si>
  <si>
    <t>40 000,00</t>
  </si>
  <si>
    <t>758</t>
  </si>
  <si>
    <t>Różne rozliczenia</t>
  </si>
  <si>
    <t>897 426,00</t>
  </si>
  <si>
    <t>75818</t>
  </si>
  <si>
    <t>Rezerwy ogólne i celowe</t>
  </si>
  <si>
    <t>242 833,00</t>
  </si>
  <si>
    <t>4810</t>
  </si>
  <si>
    <t>Rezerwy</t>
  </si>
  <si>
    <t>75831</t>
  </si>
  <si>
    <t>Część równoważąca subwencji ogólnej dla gmin</t>
  </si>
  <si>
    <t>654 593,00</t>
  </si>
  <si>
    <t>2930</t>
  </si>
  <si>
    <t>Wpłaty jednostek samorządu terytorialnego do budżetu państwa</t>
  </si>
  <si>
    <t>801</t>
  </si>
  <si>
    <t>Oświata i wychowanie</t>
  </si>
  <si>
    <t>7 440 907,00</t>
  </si>
  <si>
    <t>80101</t>
  </si>
  <si>
    <t>Szkoły podstawowe</t>
  </si>
  <si>
    <t>2 352 946,00</t>
  </si>
  <si>
    <t>8 870,00</t>
  </si>
  <si>
    <t>3240</t>
  </si>
  <si>
    <t>Stypendia dla uczniów</t>
  </si>
  <si>
    <t>1 613 744,00</t>
  </si>
  <si>
    <t>126 000,00</t>
  </si>
  <si>
    <t>253 496,00</t>
  </si>
  <si>
    <t>40 531,00</t>
  </si>
  <si>
    <t>8 000,00</t>
  </si>
  <si>
    <t>18 500,00</t>
  </si>
  <si>
    <t>4240</t>
  </si>
  <si>
    <t>Zakup pomocy naukowych, dydaktycznych i książek</t>
  </si>
  <si>
    <t>115 000,00</t>
  </si>
  <si>
    <t>9 500,00</t>
  </si>
  <si>
    <t>22 350,00</t>
  </si>
  <si>
    <t>2 800,00</t>
  </si>
  <si>
    <t>116 655,00</t>
  </si>
  <si>
    <t>80104</t>
  </si>
  <si>
    <t xml:space="preserve">Przedszkola </t>
  </si>
  <si>
    <t>1 504 381,00</t>
  </si>
  <si>
    <t>2310</t>
  </si>
  <si>
    <t>Dotacje celowe przekazane gminie na zadania bieżące realizowane na podstawie porozumień (umów) między jednostkami samorządu terytorialnego</t>
  </si>
  <si>
    <t>2540</t>
  </si>
  <si>
    <t>Dotacja podmiotowa z budżetu dla niepublicznej jednostki systemu oświaty</t>
  </si>
  <si>
    <t>64 808,00</t>
  </si>
  <si>
    <t>3 870,00</t>
  </si>
  <si>
    <t>912 324,00</t>
  </si>
  <si>
    <t>68 000,00</t>
  </si>
  <si>
    <t>145 243,00</t>
  </si>
  <si>
    <t>23 390,00</t>
  </si>
  <si>
    <t>20 500,00</t>
  </si>
  <si>
    <t>111 000,00</t>
  </si>
  <si>
    <t>8 500,00</t>
  </si>
  <si>
    <t>1 300,00</t>
  </si>
  <si>
    <t>16 300,00</t>
  </si>
  <si>
    <t>64 846,00</t>
  </si>
  <si>
    <t>39 000,00</t>
  </si>
  <si>
    <t>80110</t>
  </si>
  <si>
    <t>Gimnazja</t>
  </si>
  <si>
    <t>1 712 712,00</t>
  </si>
  <si>
    <t>4 700,00</t>
  </si>
  <si>
    <t>1 098 053,00</t>
  </si>
  <si>
    <t>83 000,00</t>
  </si>
  <si>
    <t>174 731,00</t>
  </si>
  <si>
    <t>28 166,00</t>
  </si>
  <si>
    <t>10 000,00</t>
  </si>
  <si>
    <t>16 000,00</t>
  </si>
  <si>
    <t>200 000,00</t>
  </si>
  <si>
    <t>12 000,00</t>
  </si>
  <si>
    <t>60 362,00</t>
  </si>
  <si>
    <t>1 200,00</t>
  </si>
  <si>
    <t>80113</t>
  </si>
  <si>
    <t>Dowożenie uczniów do szkół</t>
  </si>
  <si>
    <t>163 773,00</t>
  </si>
  <si>
    <t>2 230,00</t>
  </si>
  <si>
    <t>343,00</t>
  </si>
  <si>
    <t>23 000,00</t>
  </si>
  <si>
    <t>138 200,00</t>
  </si>
  <si>
    <t>80114</t>
  </si>
  <si>
    <t>Zespoły obsługi ekonomiczno-administracyjnej szkół</t>
  </si>
  <si>
    <t>330 565,00</t>
  </si>
  <si>
    <t>750,00</t>
  </si>
  <si>
    <t>216 065,00</t>
  </si>
  <si>
    <t>19 160,00</t>
  </si>
  <si>
    <t>40 252,00</t>
  </si>
  <si>
    <t>6 191,00</t>
  </si>
  <si>
    <t>19 255,00</t>
  </si>
  <si>
    <t>200,00</t>
  </si>
  <si>
    <t>5 450,00</t>
  </si>
  <si>
    <t>555,00</t>
  </si>
  <si>
    <t>4 977,00</t>
  </si>
  <si>
    <t>4520</t>
  </si>
  <si>
    <t>Opłaty na rzecz budżetów jednostek samorządu terytorialnego</t>
  </si>
  <si>
    <t>10,00</t>
  </si>
  <si>
    <t>80120</t>
  </si>
  <si>
    <t>Licea ogólnokształcące</t>
  </si>
  <si>
    <t>1 053 833,00</t>
  </si>
  <si>
    <t>3 530,00</t>
  </si>
  <si>
    <t>633 349,00</t>
  </si>
  <si>
    <t>49 218,00</t>
  </si>
  <si>
    <t>99 935,00</t>
  </si>
  <si>
    <t>15 941,00</t>
  </si>
  <si>
    <t>15 000,00</t>
  </si>
  <si>
    <t>20 800,00</t>
  </si>
  <si>
    <t>11 100,00</t>
  </si>
  <si>
    <t>37 660,00</t>
  </si>
  <si>
    <t>136 000,00</t>
  </si>
  <si>
    <t>80146</t>
  </si>
  <si>
    <t>Dokształcanie i doskonalenie nauczycieli</t>
  </si>
  <si>
    <t>28 130,00</t>
  </si>
  <si>
    <t>80148</t>
  </si>
  <si>
    <t>Stołówki szkolne i przedszkolne</t>
  </si>
  <si>
    <t>271 263,00</t>
  </si>
  <si>
    <t>1 400,00</t>
  </si>
  <si>
    <t>199 356,00</t>
  </si>
  <si>
    <t>13 502,00</t>
  </si>
  <si>
    <t>31 486,00</t>
  </si>
  <si>
    <t>5 029,00</t>
  </si>
  <si>
    <t>5 940,00</t>
  </si>
  <si>
    <t>1 730,00</t>
  </si>
  <si>
    <t>450,00</t>
  </si>
  <si>
    <t>9 170,00</t>
  </si>
  <si>
    <t>80195</t>
  </si>
  <si>
    <t>23 304,00</t>
  </si>
  <si>
    <t>2910</t>
  </si>
  <si>
    <t>Zwrot dotacji oraz płatności, w tym  wykorzystanych niezgodnie z przeznaczeniem lub wykorzystanych z naruszeniem procedur, o których mowa w art. 184 ustawy, pobranych nienależnie lub w nadmiernej wysokości</t>
  </si>
  <si>
    <t>37,00</t>
  </si>
  <si>
    <t>7 026,00</t>
  </si>
  <si>
    <t>1 068,00</t>
  </si>
  <si>
    <t>173,00</t>
  </si>
  <si>
    <t>851</t>
  </si>
  <si>
    <t>Ochrona zdrowia</t>
  </si>
  <si>
    <t>136 751,61</t>
  </si>
  <si>
    <t>85121</t>
  </si>
  <si>
    <t>Lecznictwo ambulatoryjne</t>
  </si>
  <si>
    <t>3 200,00</t>
  </si>
  <si>
    <t>85153</t>
  </si>
  <si>
    <t>Zwalczanie narkomanii</t>
  </si>
  <si>
    <t>11 400,00</t>
  </si>
  <si>
    <t>232,00</t>
  </si>
  <si>
    <t>59,00</t>
  </si>
  <si>
    <t>2 600,00</t>
  </si>
  <si>
    <t>1 009,00</t>
  </si>
  <si>
    <t>85154</t>
  </si>
  <si>
    <t>Przeciwdziałanie alkoholizmowi</t>
  </si>
  <si>
    <t>122 151,61</t>
  </si>
  <si>
    <t>3110</t>
  </si>
  <si>
    <t>Świadczenia społeczne</t>
  </si>
  <si>
    <t>5 380,00</t>
  </si>
  <si>
    <t>34 396,00</t>
  </si>
  <si>
    <t>2 330,00</t>
  </si>
  <si>
    <t>6 572,00</t>
  </si>
  <si>
    <t>1 092,00</t>
  </si>
  <si>
    <t>35 051,00</t>
  </si>
  <si>
    <t>16 384,61</t>
  </si>
  <si>
    <t>9 796,00</t>
  </si>
  <si>
    <t>840,00</t>
  </si>
  <si>
    <t>1 010,00</t>
  </si>
  <si>
    <t>852</t>
  </si>
  <si>
    <t>Pomoc społeczna</t>
  </si>
  <si>
    <t>2 950 136,00</t>
  </si>
  <si>
    <t>85212</t>
  </si>
  <si>
    <t>Świadczenia rodzinne, świadczenia z funduszu alimentacyjneego oraz składki na ubezpieczenia emerytalne i rentowe z ubezpieczenia społecznego</t>
  </si>
  <si>
    <t>1 150 992,00</t>
  </si>
  <si>
    <t>289,00</t>
  </si>
  <si>
    <t>1 059 012,00</t>
  </si>
  <si>
    <t>56 027,00</t>
  </si>
  <si>
    <t>31 953,00</t>
  </si>
  <si>
    <t>1 339,00</t>
  </si>
  <si>
    <t>2 370,00</t>
  </si>
  <si>
    <t>4560</t>
  </si>
  <si>
    <t>Odsetki od dotacji oraz płatności: wykorzystanych niezgodnie z przeznaczeniem lub wykorzystanych z naruszeniem procedur, o których mowa w art. 184 ustawy, pobranych nienależnie lub  w nadmiernej wysokości</t>
  </si>
  <si>
    <t>2,00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</si>
  <si>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</si>
  <si>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</si>
  <si>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18 912,00</t>
  </si>
  <si>
    <t>4130</t>
  </si>
  <si>
    <t>Składki na ubezpieczenie zdrowotne</t>
  </si>
  <si>
    <t>85214</t>
  </si>
  <si>
    <t>Zasiłki i pomoc w naturze oraz składki na ubezpieczenia emerytalne i rentowe</t>
  </si>
  <si>
    <t>429 872,00</t>
  </si>
  <si>
    <t>332 746,00</t>
  </si>
  <si>
    <t>3119</t>
  </si>
  <si>
    <t>12 580,00</t>
  </si>
  <si>
    <t>4330</t>
  </si>
  <si>
    <t>Zakup usług przez jednostki samorządu terytorialnego od innych jednostek samorządu terytorialnego</t>
  </si>
  <si>
    <t>84 546,00</t>
  </si>
  <si>
    <t>85215</t>
  </si>
  <si>
    <t>Dodatki mieszkaniowe</t>
  </si>
  <si>
    <t>130 000,00</t>
  </si>
  <si>
    <t>85216</t>
  </si>
  <si>
    <t>Zasiłki stałe</t>
  </si>
  <si>
    <t>156 119,00</t>
  </si>
  <si>
    <t>4 928,00</t>
  </si>
  <si>
    <t>151 117,00</t>
  </si>
  <si>
    <t>74,00</t>
  </si>
  <si>
    <t>85219</t>
  </si>
  <si>
    <t>Ośrodki pomocy społecznej</t>
  </si>
  <si>
    <t>864 877,00</t>
  </si>
  <si>
    <t>11 422,60</t>
  </si>
  <si>
    <t>5 670,00</t>
  </si>
  <si>
    <t>540 403,00</t>
  </si>
  <si>
    <t>45 430,00</t>
  </si>
  <si>
    <t>88 760,90</t>
  </si>
  <si>
    <t>13 497,51</t>
  </si>
  <si>
    <t>18 320,00</t>
  </si>
  <si>
    <t>36 401,00</t>
  </si>
  <si>
    <t>4219</t>
  </si>
  <si>
    <t>1 136,99</t>
  </si>
  <si>
    <t>12 800,00</t>
  </si>
  <si>
    <t>551,00</t>
  </si>
  <si>
    <t>609,00</t>
  </si>
  <si>
    <t>31 141,00</t>
  </si>
  <si>
    <t>4309</t>
  </si>
  <si>
    <t>4 300,00</t>
  </si>
  <si>
    <t>3 900,00</t>
  </si>
  <si>
    <t>7 892,00</t>
  </si>
  <si>
    <t>19 300,00</t>
  </si>
  <si>
    <t>4580</t>
  </si>
  <si>
    <t>Pozostałe odsetki</t>
  </si>
  <si>
    <t>1 292,00</t>
  </si>
  <si>
    <t>4 450,00</t>
  </si>
  <si>
    <t>16 500,00</t>
  </si>
  <si>
    <t>85295</t>
  </si>
  <si>
    <t>199 364,00</t>
  </si>
  <si>
    <t>172 181,00</t>
  </si>
  <si>
    <t>445,00</t>
  </si>
  <si>
    <t>1 950,00</t>
  </si>
  <si>
    <t>2 340,00</t>
  </si>
  <si>
    <t>18 248,00</t>
  </si>
  <si>
    <t>853</t>
  </si>
  <si>
    <t>Pozostałe zadania w zakresie polityki społecznej</t>
  </si>
  <si>
    <t>177 525,68</t>
  </si>
  <si>
    <t>85395</t>
  </si>
  <si>
    <t>4017</t>
  </si>
  <si>
    <t>43 956,79</t>
  </si>
  <si>
    <t>4019</t>
  </si>
  <si>
    <t>2 327,12</t>
  </si>
  <si>
    <t>4047</t>
  </si>
  <si>
    <t>1 599,32</t>
  </si>
  <si>
    <t>4049</t>
  </si>
  <si>
    <t>84,68</t>
  </si>
  <si>
    <t>4117</t>
  </si>
  <si>
    <t>8 282,94</t>
  </si>
  <si>
    <t>4119</t>
  </si>
  <si>
    <t>438,49</t>
  </si>
  <si>
    <t>4127</t>
  </si>
  <si>
    <t>1 291,76</t>
  </si>
  <si>
    <t>4129</t>
  </si>
  <si>
    <t>68,39</t>
  </si>
  <si>
    <t>4177</t>
  </si>
  <si>
    <t>13 341,66</t>
  </si>
  <si>
    <t>4179</t>
  </si>
  <si>
    <t>706,32</t>
  </si>
  <si>
    <t>4217</t>
  </si>
  <si>
    <t>7 716,04</t>
  </si>
  <si>
    <t>408,50</t>
  </si>
  <si>
    <t>4307</t>
  </si>
  <si>
    <t>92 411,31</t>
  </si>
  <si>
    <t>4 892,36</t>
  </si>
  <si>
    <t>854</t>
  </si>
  <si>
    <t>Edukacyjna opieka wychowawcza</t>
  </si>
  <si>
    <t>864 753,00</t>
  </si>
  <si>
    <t>85401</t>
  </si>
  <si>
    <t>Świetlice szkolne</t>
  </si>
  <si>
    <t>155 084,00</t>
  </si>
  <si>
    <t>117 625,00</t>
  </si>
  <si>
    <t>6 390,00</t>
  </si>
  <si>
    <t>18 378,00</t>
  </si>
  <si>
    <t>2 685,00</t>
  </si>
  <si>
    <t>1 750,00</t>
  </si>
  <si>
    <t>150,00</t>
  </si>
  <si>
    <t>60,00</t>
  </si>
  <si>
    <t>7 546,00</t>
  </si>
  <si>
    <t>85412</t>
  </si>
  <si>
    <t>Kolonie i obozy oraz inne formy wypoczynku dzieci i młodzieży szkolnej, a także szkolenia młodzieży</t>
  </si>
  <si>
    <t>8 460,00</t>
  </si>
  <si>
    <t>85415</t>
  </si>
  <si>
    <t>Pomoc materialna dla uczniów</t>
  </si>
  <si>
    <t>27 244,00</t>
  </si>
  <si>
    <t>3260</t>
  </si>
  <si>
    <t>Inne formy pomocy dla uczniów</t>
  </si>
  <si>
    <t>85417</t>
  </si>
  <si>
    <t>Szkolne schroniska młodzieżowe</t>
  </si>
  <si>
    <t>673 965,00</t>
  </si>
  <si>
    <t>900</t>
  </si>
  <si>
    <t>Gospodarka komunalna i ochrona środowiska</t>
  </si>
  <si>
    <t>3 007 263,00</t>
  </si>
  <si>
    <t>90001</t>
  </si>
  <si>
    <t>Gospodarka ściekowa i ochrona wód</t>
  </si>
  <si>
    <t>639 754,00</t>
  </si>
  <si>
    <t>113 245,00</t>
  </si>
  <si>
    <t>228 509,00</t>
  </si>
  <si>
    <t>278 000,00</t>
  </si>
  <si>
    <t>90003</t>
  </si>
  <si>
    <t>Oczyszczanie miast i wsi</t>
  </si>
  <si>
    <t>473 350,00</t>
  </si>
  <si>
    <t>433 350,00</t>
  </si>
  <si>
    <t>90004</t>
  </si>
  <si>
    <t>Utrzymanie zieleni w miastach i gminach</t>
  </si>
  <si>
    <t>90 000,00</t>
  </si>
  <si>
    <t>90013</t>
  </si>
  <si>
    <t>Schroniska dla zwierząt</t>
  </si>
  <si>
    <t>60 000,00</t>
  </si>
  <si>
    <t>90015</t>
  </si>
  <si>
    <t>Oświetlenie ulic, placów i dróg</t>
  </si>
  <si>
    <t>796 000,00</t>
  </si>
  <si>
    <t>585 200,00</t>
  </si>
  <si>
    <t>29 300,00</t>
  </si>
  <si>
    <t>176 000,00</t>
  </si>
  <si>
    <t>90019</t>
  </si>
  <si>
    <t>Wpływy i wydatki związane z gromadzeniem środków z opłat i kar za korzystanie ze środowiska</t>
  </si>
  <si>
    <t>43 211,00</t>
  </si>
  <si>
    <t>28 211,00</t>
  </si>
  <si>
    <t>90095</t>
  </si>
  <si>
    <t>904 948,00</t>
  </si>
  <si>
    <t>1 980,00</t>
  </si>
  <si>
    <t>13 770,00</t>
  </si>
  <si>
    <t>17 000,00</t>
  </si>
  <si>
    <t>4 960,00</t>
  </si>
  <si>
    <t>51 700,00</t>
  </si>
  <si>
    <t>7 000,00</t>
  </si>
  <si>
    <t>33 000,00</t>
  </si>
  <si>
    <t>6057</t>
  </si>
  <si>
    <t>565 231,00</t>
  </si>
  <si>
    <t>6059</t>
  </si>
  <si>
    <t>203 707,00</t>
  </si>
  <si>
    <t>921</t>
  </si>
  <si>
    <t>Kultura i ochrona dziedzictwa narodowego</t>
  </si>
  <si>
    <t>1 283 930,00</t>
  </si>
  <si>
    <t>92109</t>
  </si>
  <si>
    <t>Domy i ośrodki kultury, świetlice i kluby</t>
  </si>
  <si>
    <t>794 640,00</t>
  </si>
  <si>
    <t>2480</t>
  </si>
  <si>
    <t>Dotacja podmiotowa z budżetu dla samorządowej instytucji kultury</t>
  </si>
  <si>
    <t>92116</t>
  </si>
  <si>
    <t>Biblioteki</t>
  </si>
  <si>
    <t>269 700,00</t>
  </si>
  <si>
    <t>92195</t>
  </si>
  <si>
    <t>219 590,00</t>
  </si>
  <si>
    <t>2820</t>
  </si>
  <si>
    <t>Dotacja celowa z budżetu na finansowanie lub dofinansowanie zadań zleconych do realizacji stowarzyszeniom</t>
  </si>
  <si>
    <t>52 610,00</t>
  </si>
  <si>
    <t>109 700,00</t>
  </si>
  <si>
    <t>780,00</t>
  </si>
  <si>
    <t>926</t>
  </si>
  <si>
    <t>Kultura fizyczna</t>
  </si>
  <si>
    <t>170 000,00</t>
  </si>
  <si>
    <t>92605</t>
  </si>
  <si>
    <t>Zadania w zakresie kultury fizycznej</t>
  </si>
  <si>
    <t>Razem:</t>
  </si>
  <si>
    <t>25 791 249,29</t>
  </si>
  <si>
    <t>Plan</t>
  </si>
  <si>
    <t>Wykonanie</t>
  </si>
  <si>
    <t>Wyszczególnienie</t>
  </si>
  <si>
    <t>Informacja o wykonaniu planu wydatków budżetu Miasta Sławkowa za rok 2011 wg stanu na koniec            III kwartału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</si>
</sst>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/>
      <right style="thin">
        <color indexed="8"/>
      </right>
      <top style="thin"/>
      <bottom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0">
    <xf numFmtId="0" fontId="1" fillId="0" borderId="0" xfId="0" applyNumberForma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5" fillId="0" borderId="1" xfId="0" applyFont="1" applyFill="1" applyBorder="1" applyAlignment="1">
      <alignment horizontal="center" vertical="center" wrapText="1"/>
    </xf>
    <xf numFmtId="49" fontId="5" fillId="0" borderId="2" xfId="0" applyFont="1" applyFill="1" applyBorder="1" applyAlignment="1">
      <alignment horizontal="center" vertical="center" wrapText="1"/>
    </xf>
    <xf numFmtId="49" fontId="5" fillId="0" borderId="3" xfId="0" applyFont="1" applyFill="1" applyBorder="1" applyAlignment="1">
      <alignment horizontal="center" vertical="center" wrapText="1"/>
    </xf>
    <xf numFmtId="49" fontId="5" fillId="0" borderId="3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 applyProtection="1">
      <alignment horizontal="right" vertical="center"/>
      <protection locked="0"/>
    </xf>
    <xf numFmtId="49" fontId="6" fillId="0" borderId="5" xfId="0" applyFont="1" applyFill="1" applyBorder="1" applyAlignment="1">
      <alignment horizontal="center" vertical="center" wrapText="1"/>
    </xf>
    <xf numFmtId="49" fontId="6" fillId="0" borderId="3" xfId="0" applyFont="1" applyFill="1" applyBorder="1" applyAlignment="1">
      <alignment horizontal="center" vertical="center" wrapText="1"/>
    </xf>
    <xf numFmtId="49" fontId="6" fillId="0" borderId="3" xfId="0" applyFont="1" applyFill="1" applyBorder="1" applyAlignment="1">
      <alignment horizontal="left" vertical="center" wrapText="1"/>
    </xf>
    <xf numFmtId="49" fontId="5" fillId="0" borderId="6" xfId="0" applyFont="1" applyFill="1" applyBorder="1" applyAlignment="1">
      <alignment horizontal="right" vertical="center" wrapText="1"/>
    </xf>
    <xf numFmtId="49" fontId="6" fillId="0" borderId="7" xfId="0" applyFont="1" applyFill="1" applyBorder="1" applyAlignment="1">
      <alignment horizontal="center" vertical="center" wrapText="1"/>
    </xf>
    <xf numFmtId="49" fontId="6" fillId="0" borderId="6" xfId="0" applyFont="1" applyFill="1" applyBorder="1" applyAlignment="1">
      <alignment horizontal="right" vertical="center" wrapText="1"/>
    </xf>
    <xf numFmtId="4" fontId="6" fillId="0" borderId="4" xfId="0" applyNumberFormat="1" applyFont="1" applyFill="1" applyBorder="1" applyAlignment="1" applyProtection="1">
      <alignment horizontal="right" vertical="center"/>
      <protection locked="0"/>
    </xf>
    <xf numFmtId="49" fontId="6" fillId="0" borderId="8" xfId="0" applyFont="1" applyFill="1" applyBorder="1" applyAlignment="1">
      <alignment horizontal="center" vertical="center" wrapText="1"/>
    </xf>
    <xf numFmtId="49" fontId="6" fillId="0" borderId="9" xfId="0" applyFont="1" applyFill="1" applyBorder="1" applyAlignment="1">
      <alignment vertical="center" wrapText="1"/>
    </xf>
    <xf numFmtId="49" fontId="6" fillId="0" borderId="10" xfId="0" applyFont="1" applyFill="1" applyBorder="1" applyAlignment="1">
      <alignment vertical="center" wrapText="1"/>
    </xf>
    <xf numFmtId="0" fontId="6" fillId="0" borderId="11" xfId="0" applyNumberFormat="1" applyFont="1" applyFill="1" applyBorder="1" applyAlignment="1" applyProtection="1">
      <alignment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9" fontId="6" fillId="2" borderId="3" xfId="0" applyFont="1" applyFill="1" applyBorder="1" applyAlignment="1">
      <alignment horizontal="center" vertical="center" wrapText="1"/>
    </xf>
    <xf numFmtId="49" fontId="6" fillId="2" borderId="3" xfId="0" applyFont="1" applyFill="1" applyBorder="1" applyAlignment="1">
      <alignment horizontal="left" vertical="center" wrapText="1"/>
    </xf>
    <xf numFmtId="49" fontId="6" fillId="2" borderId="6" xfId="0" applyFont="1" applyFill="1" applyBorder="1" applyAlignment="1">
      <alignment horizontal="right" vertical="center" wrapText="1"/>
    </xf>
    <xf numFmtId="4" fontId="8" fillId="2" borderId="4" xfId="0" applyNumberFormat="1" applyFont="1" applyFill="1" applyBorder="1" applyAlignment="1" applyProtection="1">
      <alignment horizontal="right" vertical="center"/>
      <protection locked="0"/>
    </xf>
    <xf numFmtId="4" fontId="6" fillId="2" borderId="4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9" fontId="8" fillId="2" borderId="3" xfId="0" applyFont="1" applyFill="1" applyBorder="1" applyAlignment="1">
      <alignment horizontal="center" vertical="center" wrapText="1"/>
    </xf>
    <xf numFmtId="49" fontId="8" fillId="2" borderId="3" xfId="0" applyFont="1" applyFill="1" applyBorder="1" applyAlignment="1">
      <alignment horizontal="left" vertical="center" wrapText="1"/>
    </xf>
    <xf numFmtId="49" fontId="8" fillId="2" borderId="6" xfId="0" applyFont="1" applyFill="1" applyBorder="1" applyAlignment="1">
      <alignment horizontal="right" vertical="center" wrapText="1"/>
    </xf>
    <xf numFmtId="49" fontId="5" fillId="2" borderId="6" xfId="0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 applyProtection="1">
      <alignment horizontal="right" vertical="center"/>
      <protection locked="0"/>
    </xf>
    <xf numFmtId="49" fontId="7" fillId="0" borderId="6" xfId="0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12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left"/>
      <protection locked="0"/>
    </xf>
    <xf numFmtId="49" fontId="6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4" fontId="5" fillId="0" borderId="15" xfId="0" applyNumberFormat="1" applyFont="1" applyFill="1" applyBorder="1" applyAlignment="1" applyProtection="1">
      <alignment horizontal="right" vertical="center"/>
      <protection locked="0"/>
    </xf>
    <xf numFmtId="49" fontId="5" fillId="0" borderId="4" xfId="0" applyFont="1" applyFill="1" applyBorder="1" applyAlignment="1">
      <alignment horizontal="center" vertical="center" wrapText="1"/>
    </xf>
    <xf numFmtId="49" fontId="5" fillId="0" borderId="4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16" xfId="0" applyFont="1" applyFill="1" applyBorder="1" applyAlignment="1">
      <alignment horizontal="center" vertical="center" wrapText="1"/>
    </xf>
    <xf numFmtId="49" fontId="6" fillId="0" borderId="17" xfId="0" applyFont="1" applyFill="1" applyBorder="1" applyAlignment="1">
      <alignment horizontal="center" vertical="center" wrapText="1"/>
    </xf>
    <xf numFmtId="49" fontId="6" fillId="2" borderId="18" xfId="0" applyFont="1" applyFill="1" applyBorder="1" applyAlignment="1">
      <alignment horizontal="center" vertical="center" wrapText="1"/>
    </xf>
    <xf numFmtId="49" fontId="6" fillId="0" borderId="19" xfId="0" applyFont="1" applyFill="1" applyBorder="1" applyAlignment="1">
      <alignment horizontal="center" vertical="center" wrapText="1"/>
    </xf>
    <xf numFmtId="49" fontId="6" fillId="0" borderId="18" xfId="0" applyFont="1" applyFill="1" applyBorder="1" applyAlignment="1">
      <alignment horizontal="center" vertical="center" wrapText="1"/>
    </xf>
    <xf numFmtId="49" fontId="6" fillId="0" borderId="20" xfId="0" applyFont="1" applyFill="1" applyBorder="1" applyAlignment="1">
      <alignment horizontal="center" vertical="center" wrapText="1"/>
    </xf>
    <xf numFmtId="49" fontId="5" fillId="0" borderId="21" xfId="0" applyFont="1" applyFill="1" applyBorder="1" applyAlignment="1">
      <alignment horizontal="center" vertical="center" wrapText="1"/>
    </xf>
    <xf numFmtId="49" fontId="5" fillId="0" borderId="18" xfId="0" applyFont="1" applyFill="1" applyBorder="1" applyAlignment="1">
      <alignment horizontal="center" vertical="center" wrapText="1"/>
    </xf>
    <xf numFmtId="49" fontId="8" fillId="2" borderId="18" xfId="0" applyFont="1" applyFill="1" applyBorder="1" applyAlignment="1">
      <alignment horizontal="center" vertical="center" wrapText="1"/>
    </xf>
    <xf numFmtId="49" fontId="6" fillId="0" borderId="22" xfId="0" applyFont="1" applyFill="1" applyBorder="1" applyAlignment="1">
      <alignment horizontal="center" vertical="center" wrapText="1"/>
    </xf>
    <xf numFmtId="49" fontId="6" fillId="0" borderId="23" xfId="0" applyFont="1" applyFill="1" applyBorder="1" applyAlignment="1">
      <alignment horizontal="center" vertical="center" wrapText="1"/>
    </xf>
    <xf numFmtId="49" fontId="6" fillId="0" borderId="24" xfId="0" applyFont="1" applyFill="1" applyBorder="1" applyAlignment="1">
      <alignment horizontal="center" vertical="center" wrapText="1"/>
    </xf>
    <xf numFmtId="49" fontId="6" fillId="0" borderId="25" xfId="0" applyFont="1" applyFill="1" applyBorder="1" applyAlignment="1">
      <alignment horizontal="left" vertical="center" wrapText="1"/>
    </xf>
    <xf numFmtId="49" fontId="6" fillId="0" borderId="26" xfId="0" applyFont="1" applyFill="1" applyBorder="1" applyAlignment="1">
      <alignment horizontal="center" vertical="center" wrapText="1"/>
    </xf>
    <xf numFmtId="49" fontId="6" fillId="0" borderId="27" xfId="0" applyFont="1" applyFill="1" applyBorder="1" applyAlignment="1">
      <alignment horizontal="center" vertical="center" wrapText="1"/>
    </xf>
    <xf numFmtId="49" fontId="6" fillId="0" borderId="28" xfId="0" applyFont="1" applyFill="1" applyBorder="1" applyAlignment="1">
      <alignment horizontal="center" vertical="center" wrapText="1"/>
    </xf>
    <xf numFmtId="49" fontId="6" fillId="0" borderId="29" xfId="0" applyFont="1" applyFill="1" applyBorder="1" applyAlignment="1">
      <alignment horizontal="left" vertical="center" wrapText="1"/>
    </xf>
    <xf numFmtId="49" fontId="6" fillId="2" borderId="29" xfId="0" applyFont="1" applyFill="1" applyBorder="1" applyAlignment="1">
      <alignment horizontal="center" vertical="center" wrapText="1"/>
    </xf>
    <xf numFmtId="49" fontId="6" fillId="2" borderId="28" xfId="0" applyFont="1" applyFill="1" applyBorder="1" applyAlignment="1">
      <alignment horizontal="center" vertical="center" wrapText="1"/>
    </xf>
    <xf numFmtId="49" fontId="6" fillId="2" borderId="29" xfId="0" applyFont="1" applyFill="1" applyBorder="1" applyAlignment="1">
      <alignment horizontal="left" vertical="center" wrapText="1"/>
    </xf>
    <xf numFmtId="49" fontId="6" fillId="0" borderId="30" xfId="0" applyFont="1" applyFill="1" applyBorder="1" applyAlignment="1">
      <alignment horizontal="center" vertical="center" wrapText="1"/>
    </xf>
    <xf numFmtId="49" fontId="6" fillId="0" borderId="31" xfId="0" applyFont="1" applyFill="1" applyBorder="1" applyAlignment="1">
      <alignment horizontal="center" vertical="center" wrapText="1"/>
    </xf>
    <xf numFmtId="49" fontId="6" fillId="0" borderId="32" xfId="0" applyFont="1" applyFill="1" applyBorder="1" applyAlignment="1">
      <alignment horizontal="center" vertical="center" wrapText="1"/>
    </xf>
    <xf numFmtId="49" fontId="6" fillId="0" borderId="30" xfId="0" applyFont="1" applyFill="1" applyBorder="1" applyAlignment="1">
      <alignment horizontal="center" vertical="center" wrapText="1"/>
    </xf>
    <xf numFmtId="49" fontId="6" fillId="0" borderId="31" xfId="0" applyFont="1" applyFill="1" applyBorder="1" applyAlignment="1">
      <alignment horizontal="center" vertical="center" wrapText="1"/>
    </xf>
    <xf numFmtId="49" fontId="6" fillId="0" borderId="32" xfId="0" applyFont="1" applyFill="1" applyBorder="1" applyAlignment="1">
      <alignment horizontal="center" vertical="center" wrapText="1"/>
    </xf>
    <xf numFmtId="49" fontId="5" fillId="0" borderId="33" xfId="0" applyFont="1" applyFill="1" applyBorder="1" applyAlignment="1">
      <alignment horizontal="center" vertical="center" wrapText="1"/>
    </xf>
    <xf numFmtId="49" fontId="6" fillId="0" borderId="29" xfId="0" applyFont="1" applyFill="1" applyBorder="1" applyAlignment="1">
      <alignment horizontal="center" vertical="center" wrapText="1"/>
    </xf>
    <xf numFmtId="49" fontId="6" fillId="0" borderId="25" xfId="0" applyFont="1" applyFill="1" applyBorder="1" applyAlignment="1">
      <alignment horizontal="center" vertical="center" wrapText="1"/>
    </xf>
    <xf numFmtId="49" fontId="5" fillId="0" borderId="34" xfId="0" applyFont="1" applyFill="1" applyBorder="1" applyAlignment="1">
      <alignment horizontal="center" vertical="center" wrapText="1"/>
    </xf>
    <xf numFmtId="49" fontId="5" fillId="0" borderId="25" xfId="0" applyFont="1" applyFill="1" applyBorder="1" applyAlignment="1">
      <alignment horizontal="center" vertical="center" wrapText="1"/>
    </xf>
    <xf numFmtId="49" fontId="5" fillId="0" borderId="24" xfId="0" applyFont="1" applyFill="1" applyBorder="1" applyAlignment="1">
      <alignment horizontal="center" vertical="center" wrapText="1"/>
    </xf>
    <xf numFmtId="49" fontId="5" fillId="0" borderId="25" xfId="0" applyFont="1" applyFill="1" applyBorder="1" applyAlignment="1">
      <alignment horizontal="left" vertical="center" wrapText="1"/>
    </xf>
    <xf numFmtId="49" fontId="6" fillId="0" borderId="21" xfId="0" applyFont="1" applyFill="1" applyBorder="1" applyAlignment="1">
      <alignment vertical="center" wrapText="1"/>
    </xf>
    <xf numFmtId="49" fontId="5" fillId="0" borderId="34" xfId="0" applyFont="1" applyFill="1" applyBorder="1" applyAlignment="1">
      <alignment horizontal="right" vertical="center" wrapText="1"/>
    </xf>
    <xf numFmtId="49" fontId="5" fillId="0" borderId="24" xfId="0" applyFont="1" applyFill="1" applyBorder="1" applyAlignment="1">
      <alignment horizontal="right" vertical="center" wrapText="1"/>
    </xf>
    <xf numFmtId="49" fontId="5" fillId="0" borderId="25" xfId="0" applyFont="1" applyFill="1" applyBorder="1" applyAlignment="1">
      <alignment horizontal="righ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4"/>
  <sheetViews>
    <sheetView showGridLines="0" tabSelected="1" workbookViewId="0" topLeftCell="A442">
      <selection activeCell="A449" sqref="A449:F459"/>
    </sheetView>
  </sheetViews>
  <sheetFormatPr defaultColWidth="9.33203125" defaultRowHeight="12.75"/>
  <cols>
    <col min="1" max="1" width="8.33203125" style="1" customWidth="1"/>
    <col min="2" max="2" width="11.5" style="1" customWidth="1"/>
    <col min="3" max="3" width="12.66015625" style="1" customWidth="1"/>
    <col min="4" max="4" width="46.66015625" style="1" customWidth="1"/>
    <col min="5" max="5" width="18.66015625" style="1" customWidth="1"/>
    <col min="6" max="6" width="17.5" style="18" customWidth="1"/>
    <col min="7" max="16384" width="9.33203125" style="1" customWidth="1"/>
  </cols>
  <sheetData>
    <row r="1" spans="1:6" ht="42" customHeight="1">
      <c r="A1" s="36" t="s">
        <v>624</v>
      </c>
      <c r="B1" s="36"/>
      <c r="C1" s="36"/>
      <c r="D1" s="36"/>
      <c r="E1" s="36"/>
      <c r="F1" s="36"/>
    </row>
    <row r="2" spans="1:6" ht="16.5" customHeight="1">
      <c r="A2" s="40" t="s">
        <v>0</v>
      </c>
      <c r="B2" s="40" t="s">
        <v>1</v>
      </c>
      <c r="C2" s="41" t="s">
        <v>2</v>
      </c>
      <c r="D2" s="41" t="s">
        <v>623</v>
      </c>
      <c r="E2" s="40" t="s">
        <v>621</v>
      </c>
      <c r="F2" s="42" t="s">
        <v>622</v>
      </c>
    </row>
    <row r="3" spans="1:6" ht="19.5" customHeight="1">
      <c r="A3" s="43" t="s">
        <v>3</v>
      </c>
      <c r="B3" s="2"/>
      <c r="C3" s="3"/>
      <c r="D3" s="37" t="s">
        <v>4</v>
      </c>
      <c r="E3" s="38">
        <v>3500</v>
      </c>
      <c r="F3" s="39">
        <f>F4+F6</f>
        <v>1413.61</v>
      </c>
    </row>
    <row r="4" spans="1:6" ht="16.5" customHeight="1">
      <c r="A4" s="44"/>
      <c r="B4" s="19" t="s">
        <v>6</v>
      </c>
      <c r="C4" s="45"/>
      <c r="D4" s="20" t="s">
        <v>7</v>
      </c>
      <c r="E4" s="21" t="s">
        <v>8</v>
      </c>
      <c r="F4" s="22">
        <f>SUM(F5)</f>
        <v>1411.86</v>
      </c>
    </row>
    <row r="5" spans="1:6" ht="27" customHeight="1">
      <c r="A5" s="46"/>
      <c r="B5" s="8"/>
      <c r="C5" s="47" t="s">
        <v>9</v>
      </c>
      <c r="D5" s="9" t="s">
        <v>10</v>
      </c>
      <c r="E5" s="12" t="s">
        <v>8</v>
      </c>
      <c r="F5" s="13">
        <v>1411.86</v>
      </c>
    </row>
    <row r="6" spans="1:6" ht="16.5" customHeight="1">
      <c r="A6" s="46"/>
      <c r="B6" s="19" t="s">
        <v>11</v>
      </c>
      <c r="C6" s="45"/>
      <c r="D6" s="20" t="s">
        <v>12</v>
      </c>
      <c r="E6" s="21" t="s">
        <v>13</v>
      </c>
      <c r="F6" s="23">
        <f>F7</f>
        <v>1.75</v>
      </c>
    </row>
    <row r="7" spans="1:6" ht="16.5" customHeight="1">
      <c r="A7" s="48"/>
      <c r="B7" s="8"/>
      <c r="C7" s="47" t="s">
        <v>14</v>
      </c>
      <c r="D7" s="9" t="s">
        <v>15</v>
      </c>
      <c r="E7" s="12" t="s">
        <v>13</v>
      </c>
      <c r="F7" s="13">
        <v>1.75</v>
      </c>
    </row>
    <row r="8" spans="1:6" ht="26.25" customHeight="1">
      <c r="A8" s="49" t="s">
        <v>16</v>
      </c>
      <c r="B8" s="4"/>
      <c r="C8" s="50"/>
      <c r="D8" s="5" t="s">
        <v>17</v>
      </c>
      <c r="E8" s="10" t="s">
        <v>18</v>
      </c>
      <c r="F8" s="6">
        <f>F9</f>
        <v>267840</v>
      </c>
    </row>
    <row r="9" spans="1:6" ht="16.5" customHeight="1">
      <c r="A9" s="44"/>
      <c r="B9" s="19" t="s">
        <v>19</v>
      </c>
      <c r="C9" s="45"/>
      <c r="D9" s="20" t="s">
        <v>20</v>
      </c>
      <c r="E9" s="21" t="s">
        <v>18</v>
      </c>
      <c r="F9" s="23">
        <f>F10</f>
        <v>267840</v>
      </c>
    </row>
    <row r="10" spans="1:6" ht="31.5" customHeight="1">
      <c r="A10" s="46"/>
      <c r="B10" s="7"/>
      <c r="C10" s="47" t="s">
        <v>21</v>
      </c>
      <c r="D10" s="9" t="s">
        <v>22</v>
      </c>
      <c r="E10" s="12" t="s">
        <v>18</v>
      </c>
      <c r="F10" s="13">
        <v>267840</v>
      </c>
    </row>
    <row r="11" spans="1:6" ht="21" customHeight="1">
      <c r="A11" s="49" t="s">
        <v>23</v>
      </c>
      <c r="B11" s="4"/>
      <c r="C11" s="50"/>
      <c r="D11" s="5" t="s">
        <v>24</v>
      </c>
      <c r="E11" s="10" t="s">
        <v>25</v>
      </c>
      <c r="F11" s="6">
        <f>F12+F15+F24</f>
        <v>1740469.6</v>
      </c>
    </row>
    <row r="12" spans="1:9" ht="16.5" customHeight="1">
      <c r="A12" s="44"/>
      <c r="B12" s="25" t="s">
        <v>26</v>
      </c>
      <c r="C12" s="51"/>
      <c r="D12" s="26" t="s">
        <v>27</v>
      </c>
      <c r="E12" s="27" t="s">
        <v>28</v>
      </c>
      <c r="F12" s="22">
        <f>SUM(F13:F14)</f>
        <v>589119.26</v>
      </c>
      <c r="I12" s="24"/>
    </row>
    <row r="13" spans="1:6" ht="51" customHeight="1">
      <c r="A13" s="46"/>
      <c r="B13" s="7"/>
      <c r="C13" s="47" t="s">
        <v>29</v>
      </c>
      <c r="D13" s="9" t="s">
        <v>30</v>
      </c>
      <c r="E13" s="12" t="s">
        <v>31</v>
      </c>
      <c r="F13" s="13">
        <v>540870</v>
      </c>
    </row>
    <row r="14" spans="1:6" ht="16.5" customHeight="1">
      <c r="A14" s="46"/>
      <c r="B14" s="14"/>
      <c r="C14" s="47" t="s">
        <v>32</v>
      </c>
      <c r="D14" s="9" t="s">
        <v>33</v>
      </c>
      <c r="E14" s="12" t="s">
        <v>34</v>
      </c>
      <c r="F14" s="13">
        <v>48249.26</v>
      </c>
    </row>
    <row r="15" spans="1:6" ht="16.5" customHeight="1">
      <c r="A15" s="46"/>
      <c r="B15" s="25" t="s">
        <v>35</v>
      </c>
      <c r="C15" s="51"/>
      <c r="D15" s="26" t="s">
        <v>36</v>
      </c>
      <c r="E15" s="27" t="s">
        <v>37</v>
      </c>
      <c r="F15" s="22">
        <f>SUM(F16:F23)</f>
        <v>410621.26</v>
      </c>
    </row>
    <row r="16" spans="1:6" ht="16.5" customHeight="1">
      <c r="A16" s="46"/>
      <c r="B16" s="7"/>
      <c r="C16" s="47" t="s">
        <v>38</v>
      </c>
      <c r="D16" s="9" t="s">
        <v>39</v>
      </c>
      <c r="E16" s="12" t="s">
        <v>40</v>
      </c>
      <c r="F16" s="13">
        <v>454.8</v>
      </c>
    </row>
    <row r="17" spans="1:6" ht="16.5" customHeight="1">
      <c r="A17" s="46"/>
      <c r="B17" s="11"/>
      <c r="C17" s="47" t="s">
        <v>41</v>
      </c>
      <c r="D17" s="9" t="s">
        <v>42</v>
      </c>
      <c r="E17" s="12" t="s">
        <v>43</v>
      </c>
      <c r="F17" s="13">
        <v>0</v>
      </c>
    </row>
    <row r="18" spans="1:6" ht="16.5" customHeight="1">
      <c r="A18" s="46"/>
      <c r="B18" s="11"/>
      <c r="C18" s="47" t="s">
        <v>44</v>
      </c>
      <c r="D18" s="9" t="s">
        <v>45</v>
      </c>
      <c r="E18" s="12" t="s">
        <v>46</v>
      </c>
      <c r="F18" s="13">
        <v>7106</v>
      </c>
    </row>
    <row r="19" spans="1:6" ht="16.5" customHeight="1">
      <c r="A19" s="46"/>
      <c r="B19" s="11"/>
      <c r="C19" s="47" t="s">
        <v>47</v>
      </c>
      <c r="D19" s="9" t="s">
        <v>48</v>
      </c>
      <c r="E19" s="12" t="s">
        <v>46</v>
      </c>
      <c r="F19" s="13">
        <v>1272.24</v>
      </c>
    </row>
    <row r="20" spans="1:6" ht="16.5" customHeight="1">
      <c r="A20" s="46"/>
      <c r="B20" s="11"/>
      <c r="C20" s="47" t="s">
        <v>49</v>
      </c>
      <c r="D20" s="9" t="s">
        <v>50</v>
      </c>
      <c r="E20" s="12" t="s">
        <v>51</v>
      </c>
      <c r="F20" s="13">
        <v>36868.2</v>
      </c>
    </row>
    <row r="21" spans="1:6" ht="16.5" customHeight="1">
      <c r="A21" s="46"/>
      <c r="B21" s="11"/>
      <c r="C21" s="47" t="s">
        <v>32</v>
      </c>
      <c r="D21" s="9" t="s">
        <v>33</v>
      </c>
      <c r="E21" s="12" t="s">
        <v>52</v>
      </c>
      <c r="F21" s="13">
        <v>114920.02</v>
      </c>
    </row>
    <row r="22" spans="1:6" ht="16.5" customHeight="1">
      <c r="A22" s="46"/>
      <c r="B22" s="11"/>
      <c r="C22" s="47" t="s">
        <v>53</v>
      </c>
      <c r="D22" s="9" t="s">
        <v>54</v>
      </c>
      <c r="E22" s="12" t="s">
        <v>55</v>
      </c>
      <c r="F22" s="13">
        <v>250000</v>
      </c>
    </row>
    <row r="23" spans="1:6" ht="53.25" customHeight="1">
      <c r="A23" s="46"/>
      <c r="B23" s="11"/>
      <c r="C23" s="47" t="s">
        <v>56</v>
      </c>
      <c r="D23" s="9" t="s">
        <v>57</v>
      </c>
      <c r="E23" s="12" t="s">
        <v>58</v>
      </c>
      <c r="F23" s="13">
        <v>0</v>
      </c>
    </row>
    <row r="24" spans="1:6" ht="16.5" customHeight="1">
      <c r="A24" s="46"/>
      <c r="B24" s="25" t="s">
        <v>59</v>
      </c>
      <c r="C24" s="51"/>
      <c r="D24" s="26" t="s">
        <v>60</v>
      </c>
      <c r="E24" s="27" t="s">
        <v>61</v>
      </c>
      <c r="F24" s="22">
        <f>SUM(F25:F30)</f>
        <v>740729.08</v>
      </c>
    </row>
    <row r="25" spans="1:6" ht="16.5" customHeight="1">
      <c r="A25" s="46"/>
      <c r="B25" s="11"/>
      <c r="C25" s="47" t="s">
        <v>44</v>
      </c>
      <c r="D25" s="9" t="s">
        <v>45</v>
      </c>
      <c r="E25" s="12" t="s">
        <v>62</v>
      </c>
      <c r="F25" s="13">
        <v>11634</v>
      </c>
    </row>
    <row r="26" spans="1:6" ht="16.5" customHeight="1">
      <c r="A26" s="46"/>
      <c r="B26" s="11"/>
      <c r="C26" s="47" t="s">
        <v>49</v>
      </c>
      <c r="D26" s="9" t="s">
        <v>50</v>
      </c>
      <c r="E26" s="12" t="s">
        <v>63</v>
      </c>
      <c r="F26" s="13">
        <v>33231.41</v>
      </c>
    </row>
    <row r="27" spans="1:6" ht="16.5" customHeight="1">
      <c r="A27" s="46"/>
      <c r="B27" s="11"/>
      <c r="C27" s="47" t="s">
        <v>32</v>
      </c>
      <c r="D27" s="9" t="s">
        <v>33</v>
      </c>
      <c r="E27" s="12" t="s">
        <v>64</v>
      </c>
      <c r="F27" s="13">
        <v>113401.22</v>
      </c>
    </row>
    <row r="28" spans="1:6" ht="16.5" customHeight="1">
      <c r="A28" s="46"/>
      <c r="B28" s="11"/>
      <c r="C28" s="47" t="s">
        <v>65</v>
      </c>
      <c r="D28" s="9" t="s">
        <v>66</v>
      </c>
      <c r="E28" s="12" t="s">
        <v>67</v>
      </c>
      <c r="F28" s="13">
        <v>0</v>
      </c>
    </row>
    <row r="29" spans="1:6" ht="24.75" customHeight="1">
      <c r="A29" s="46"/>
      <c r="B29" s="11"/>
      <c r="C29" s="47" t="s">
        <v>68</v>
      </c>
      <c r="D29" s="9" t="s">
        <v>69</v>
      </c>
      <c r="E29" s="12" t="s">
        <v>70</v>
      </c>
      <c r="F29" s="13">
        <v>38543</v>
      </c>
    </row>
    <row r="30" spans="1:6" ht="18" customHeight="1">
      <c r="A30" s="48"/>
      <c r="B30" s="14"/>
      <c r="C30" s="47" t="s">
        <v>53</v>
      </c>
      <c r="D30" s="9" t="s">
        <v>54</v>
      </c>
      <c r="E30" s="12" t="s">
        <v>71</v>
      </c>
      <c r="F30" s="13">
        <v>543919.45</v>
      </c>
    </row>
    <row r="31" spans="1:6" ht="20.25" customHeight="1">
      <c r="A31" s="49" t="s">
        <v>72</v>
      </c>
      <c r="B31" s="4"/>
      <c r="C31" s="50"/>
      <c r="D31" s="5" t="s">
        <v>73</v>
      </c>
      <c r="E31" s="10" t="s">
        <v>74</v>
      </c>
      <c r="F31" s="6">
        <f>F32</f>
        <v>505098.94</v>
      </c>
    </row>
    <row r="32" spans="1:6" ht="16.5" customHeight="1">
      <c r="A32" s="44"/>
      <c r="B32" s="25" t="s">
        <v>75</v>
      </c>
      <c r="C32" s="51"/>
      <c r="D32" s="26" t="s">
        <v>76</v>
      </c>
      <c r="E32" s="27" t="s">
        <v>74</v>
      </c>
      <c r="F32" s="22">
        <f>SUM(F33:F47)</f>
        <v>505098.94</v>
      </c>
    </row>
    <row r="33" spans="1:6" ht="16.5" customHeight="1">
      <c r="A33" s="46"/>
      <c r="B33" s="7"/>
      <c r="C33" s="47" t="s">
        <v>77</v>
      </c>
      <c r="D33" s="9" t="s">
        <v>78</v>
      </c>
      <c r="E33" s="12" t="s">
        <v>79</v>
      </c>
      <c r="F33" s="13">
        <v>167871.18</v>
      </c>
    </row>
    <row r="34" spans="1:6" ht="16.5" customHeight="1">
      <c r="A34" s="46"/>
      <c r="B34" s="11"/>
      <c r="C34" s="47" t="s">
        <v>80</v>
      </c>
      <c r="D34" s="9" t="s">
        <v>81</v>
      </c>
      <c r="E34" s="12" t="s">
        <v>82</v>
      </c>
      <c r="F34" s="13">
        <v>21207.53</v>
      </c>
    </row>
    <row r="35" spans="1:6" ht="16.5" customHeight="1">
      <c r="A35" s="46"/>
      <c r="B35" s="11"/>
      <c r="C35" s="47" t="s">
        <v>38</v>
      </c>
      <c r="D35" s="9" t="s">
        <v>39</v>
      </c>
      <c r="E35" s="12" t="s">
        <v>83</v>
      </c>
      <c r="F35" s="13">
        <v>26304.63</v>
      </c>
    </row>
    <row r="36" spans="1:6" ht="16.5" customHeight="1">
      <c r="A36" s="46"/>
      <c r="B36" s="11"/>
      <c r="C36" s="47" t="s">
        <v>41</v>
      </c>
      <c r="D36" s="9" t="s">
        <v>42</v>
      </c>
      <c r="E36" s="12" t="s">
        <v>84</v>
      </c>
      <c r="F36" s="13">
        <v>3553.31</v>
      </c>
    </row>
    <row r="37" spans="1:6" ht="16.5" customHeight="1">
      <c r="A37" s="52"/>
      <c r="B37" s="53"/>
      <c r="C37" s="54" t="s">
        <v>44</v>
      </c>
      <c r="D37" s="55" t="s">
        <v>45</v>
      </c>
      <c r="E37" s="12" t="s">
        <v>85</v>
      </c>
      <c r="F37" s="13">
        <v>25856.2</v>
      </c>
    </row>
    <row r="38" spans="1:6" ht="16.5" customHeight="1">
      <c r="A38" s="56"/>
      <c r="B38" s="57"/>
      <c r="C38" s="58" t="s">
        <v>47</v>
      </c>
      <c r="D38" s="59" t="s">
        <v>48</v>
      </c>
      <c r="E38" s="12" t="s">
        <v>86</v>
      </c>
      <c r="F38" s="13">
        <v>16296.01</v>
      </c>
    </row>
    <row r="39" spans="1:6" ht="16.5" customHeight="1">
      <c r="A39" s="46"/>
      <c r="B39" s="11"/>
      <c r="C39" s="47" t="s">
        <v>87</v>
      </c>
      <c r="D39" s="9" t="s">
        <v>88</v>
      </c>
      <c r="E39" s="12" t="s">
        <v>89</v>
      </c>
      <c r="F39" s="13">
        <v>120054.99</v>
      </c>
    </row>
    <row r="40" spans="1:6" ht="16.5" customHeight="1">
      <c r="A40" s="46"/>
      <c r="B40" s="11"/>
      <c r="C40" s="47" t="s">
        <v>49</v>
      </c>
      <c r="D40" s="9" t="s">
        <v>50</v>
      </c>
      <c r="E40" s="12" t="s">
        <v>90</v>
      </c>
      <c r="F40" s="13">
        <v>513.87</v>
      </c>
    </row>
    <row r="41" spans="1:6" ht="16.5" customHeight="1">
      <c r="A41" s="46"/>
      <c r="B41" s="11"/>
      <c r="C41" s="47" t="s">
        <v>91</v>
      </c>
      <c r="D41" s="9" t="s">
        <v>92</v>
      </c>
      <c r="E41" s="12" t="s">
        <v>93</v>
      </c>
      <c r="F41" s="13">
        <v>280</v>
      </c>
    </row>
    <row r="42" spans="1:6" ht="16.5" customHeight="1">
      <c r="A42" s="46"/>
      <c r="B42" s="11"/>
      <c r="C42" s="47" t="s">
        <v>32</v>
      </c>
      <c r="D42" s="9" t="s">
        <v>33</v>
      </c>
      <c r="E42" s="12" t="s">
        <v>94</v>
      </c>
      <c r="F42" s="13">
        <v>110075.4</v>
      </c>
    </row>
    <row r="43" spans="1:6" ht="36.75" customHeight="1">
      <c r="A43" s="46"/>
      <c r="B43" s="11"/>
      <c r="C43" s="47" t="s">
        <v>95</v>
      </c>
      <c r="D43" s="9" t="s">
        <v>96</v>
      </c>
      <c r="E43" s="12" t="s">
        <v>97</v>
      </c>
      <c r="F43" s="13">
        <v>1423.14</v>
      </c>
    </row>
    <row r="44" spans="1:6" ht="40.5" customHeight="1">
      <c r="A44" s="46"/>
      <c r="B44" s="11"/>
      <c r="C44" s="47" t="s">
        <v>98</v>
      </c>
      <c r="D44" s="9" t="s">
        <v>99</v>
      </c>
      <c r="E44" s="12" t="s">
        <v>90</v>
      </c>
      <c r="F44" s="13">
        <v>908.05</v>
      </c>
    </row>
    <row r="45" spans="1:6" ht="27.75" customHeight="1">
      <c r="A45" s="46"/>
      <c r="B45" s="11"/>
      <c r="C45" s="47" t="s">
        <v>100</v>
      </c>
      <c r="D45" s="9" t="s">
        <v>101</v>
      </c>
      <c r="E45" s="12" t="s">
        <v>102</v>
      </c>
      <c r="F45" s="13">
        <v>2494.45</v>
      </c>
    </row>
    <row r="46" spans="1:6" ht="16.5" customHeight="1">
      <c r="A46" s="46"/>
      <c r="B46" s="11"/>
      <c r="C46" s="47" t="s">
        <v>103</v>
      </c>
      <c r="D46" s="9" t="s">
        <v>104</v>
      </c>
      <c r="E46" s="12" t="s">
        <v>90</v>
      </c>
      <c r="F46" s="13">
        <v>967.31</v>
      </c>
    </row>
    <row r="47" spans="1:6" ht="24.75" customHeight="1">
      <c r="A47" s="48"/>
      <c r="B47" s="14"/>
      <c r="C47" s="47" t="s">
        <v>105</v>
      </c>
      <c r="D47" s="9" t="s">
        <v>106</v>
      </c>
      <c r="E47" s="12" t="s">
        <v>107</v>
      </c>
      <c r="F47" s="13">
        <v>7292.87</v>
      </c>
    </row>
    <row r="48" spans="1:6" ht="22.5" customHeight="1">
      <c r="A48" s="49" t="s">
        <v>108</v>
      </c>
      <c r="B48" s="4"/>
      <c r="C48" s="50"/>
      <c r="D48" s="5" t="s">
        <v>109</v>
      </c>
      <c r="E48" s="10" t="s">
        <v>110</v>
      </c>
      <c r="F48" s="6">
        <f>F49+F52</f>
        <v>82179.44</v>
      </c>
    </row>
    <row r="49" spans="1:6" ht="16.5" customHeight="1">
      <c r="A49" s="44"/>
      <c r="B49" s="19" t="s">
        <v>111</v>
      </c>
      <c r="C49" s="45"/>
      <c r="D49" s="20" t="s">
        <v>112</v>
      </c>
      <c r="E49" s="21" t="s">
        <v>113</v>
      </c>
      <c r="F49" s="23">
        <f>SUM(F50:F51)</f>
        <v>27128.4</v>
      </c>
    </row>
    <row r="50" spans="1:6" ht="16.5" customHeight="1">
      <c r="A50" s="46"/>
      <c r="B50" s="7"/>
      <c r="C50" s="47" t="s">
        <v>44</v>
      </c>
      <c r="D50" s="9" t="s">
        <v>45</v>
      </c>
      <c r="E50" s="12" t="s">
        <v>8</v>
      </c>
      <c r="F50" s="13">
        <v>1200</v>
      </c>
    </row>
    <row r="51" spans="1:6" ht="16.5" customHeight="1">
      <c r="A51" s="46"/>
      <c r="B51" s="14"/>
      <c r="C51" s="47" t="s">
        <v>32</v>
      </c>
      <c r="D51" s="9" t="s">
        <v>33</v>
      </c>
      <c r="E51" s="12" t="s">
        <v>114</v>
      </c>
      <c r="F51" s="13">
        <v>25928.4</v>
      </c>
    </row>
    <row r="52" spans="1:6" ht="16.5" customHeight="1">
      <c r="A52" s="46"/>
      <c r="B52" s="19" t="s">
        <v>115</v>
      </c>
      <c r="C52" s="45"/>
      <c r="D52" s="20" t="s">
        <v>116</v>
      </c>
      <c r="E52" s="21" t="s">
        <v>117</v>
      </c>
      <c r="F52" s="23">
        <f>SUM(F53:F55)</f>
        <v>55051.04</v>
      </c>
    </row>
    <row r="53" spans="1:6" ht="16.5" customHeight="1">
      <c r="A53" s="46"/>
      <c r="B53" s="7"/>
      <c r="C53" s="47" t="s">
        <v>32</v>
      </c>
      <c r="D53" s="9" t="s">
        <v>33</v>
      </c>
      <c r="E53" s="12" t="s">
        <v>118</v>
      </c>
      <c r="F53" s="13">
        <v>51160.04</v>
      </c>
    </row>
    <row r="54" spans="1:6" ht="16.5" customHeight="1">
      <c r="A54" s="46"/>
      <c r="B54" s="11"/>
      <c r="C54" s="47" t="s">
        <v>65</v>
      </c>
      <c r="D54" s="9" t="s">
        <v>66</v>
      </c>
      <c r="E54" s="12" t="s">
        <v>119</v>
      </c>
      <c r="F54" s="13">
        <v>3391</v>
      </c>
    </row>
    <row r="55" spans="1:6" ht="18.75" customHeight="1">
      <c r="A55" s="48"/>
      <c r="B55" s="14"/>
      <c r="C55" s="47" t="s">
        <v>120</v>
      </c>
      <c r="D55" s="9" t="s">
        <v>121</v>
      </c>
      <c r="E55" s="12" t="s">
        <v>122</v>
      </c>
      <c r="F55" s="13">
        <v>500</v>
      </c>
    </row>
    <row r="56" spans="1:6" ht="22.5" customHeight="1">
      <c r="A56" s="49" t="s">
        <v>123</v>
      </c>
      <c r="B56" s="4"/>
      <c r="C56" s="50"/>
      <c r="D56" s="5" t="s">
        <v>124</v>
      </c>
      <c r="E56" s="10" t="s">
        <v>125</v>
      </c>
      <c r="F56" s="6">
        <f>F57+F62+F72+F92+F98</f>
        <v>2843844.8200000008</v>
      </c>
    </row>
    <row r="57" spans="1:6" ht="16.5" customHeight="1">
      <c r="A57" s="44"/>
      <c r="B57" s="19" t="s">
        <v>126</v>
      </c>
      <c r="C57" s="45"/>
      <c r="D57" s="20" t="s">
        <v>127</v>
      </c>
      <c r="E57" s="21" t="s">
        <v>128</v>
      </c>
      <c r="F57" s="23">
        <f>SUM(F58:F61)</f>
        <v>37451</v>
      </c>
    </row>
    <row r="58" spans="1:6" ht="16.5" customHeight="1">
      <c r="A58" s="46"/>
      <c r="B58" s="7"/>
      <c r="C58" s="47" t="s">
        <v>77</v>
      </c>
      <c r="D58" s="9" t="s">
        <v>78</v>
      </c>
      <c r="E58" s="12" t="s">
        <v>129</v>
      </c>
      <c r="F58" s="13">
        <v>31430</v>
      </c>
    </row>
    <row r="59" spans="1:6" ht="16.5" customHeight="1">
      <c r="A59" s="46"/>
      <c r="B59" s="11"/>
      <c r="C59" s="47" t="s">
        <v>38</v>
      </c>
      <c r="D59" s="9" t="s">
        <v>39</v>
      </c>
      <c r="E59" s="12" t="s">
        <v>130</v>
      </c>
      <c r="F59" s="13">
        <v>4774</v>
      </c>
    </row>
    <row r="60" spans="1:6" ht="16.5" customHeight="1">
      <c r="A60" s="46"/>
      <c r="B60" s="11"/>
      <c r="C60" s="47" t="s">
        <v>41</v>
      </c>
      <c r="D60" s="9" t="s">
        <v>42</v>
      </c>
      <c r="E60" s="12" t="s">
        <v>131</v>
      </c>
      <c r="F60" s="13">
        <v>768</v>
      </c>
    </row>
    <row r="61" spans="1:6" ht="16.5" customHeight="1">
      <c r="A61" s="46"/>
      <c r="B61" s="14"/>
      <c r="C61" s="47" t="s">
        <v>47</v>
      </c>
      <c r="D61" s="9" t="s">
        <v>48</v>
      </c>
      <c r="E61" s="12" t="s">
        <v>132</v>
      </c>
      <c r="F61" s="13">
        <v>479</v>
      </c>
    </row>
    <row r="62" spans="1:6" ht="16.5" customHeight="1">
      <c r="A62" s="46"/>
      <c r="B62" s="19" t="s">
        <v>133</v>
      </c>
      <c r="C62" s="45"/>
      <c r="D62" s="20" t="s">
        <v>134</v>
      </c>
      <c r="E62" s="21" t="s">
        <v>135</v>
      </c>
      <c r="F62" s="23">
        <f>SUM(F63:F71)</f>
        <v>72673.58000000002</v>
      </c>
    </row>
    <row r="63" spans="1:6" ht="16.5" customHeight="1">
      <c r="A63" s="46"/>
      <c r="B63" s="7"/>
      <c r="C63" s="47" t="s">
        <v>136</v>
      </c>
      <c r="D63" s="9" t="s">
        <v>137</v>
      </c>
      <c r="E63" s="12" t="s">
        <v>138</v>
      </c>
      <c r="F63" s="13">
        <v>63074.86</v>
      </c>
    </row>
    <row r="64" spans="1:6" ht="16.5" customHeight="1">
      <c r="A64" s="46"/>
      <c r="B64" s="11"/>
      <c r="C64" s="47" t="s">
        <v>77</v>
      </c>
      <c r="D64" s="9" t="s">
        <v>78</v>
      </c>
      <c r="E64" s="12" t="s">
        <v>139</v>
      </c>
      <c r="F64" s="13">
        <v>3054.1</v>
      </c>
    </row>
    <row r="65" spans="1:6" ht="16.5" customHeight="1">
      <c r="A65" s="46"/>
      <c r="B65" s="11"/>
      <c r="C65" s="47" t="s">
        <v>38</v>
      </c>
      <c r="D65" s="9" t="s">
        <v>39</v>
      </c>
      <c r="E65" s="12" t="s">
        <v>140</v>
      </c>
      <c r="F65" s="13">
        <v>462.56</v>
      </c>
    </row>
    <row r="66" spans="1:6" ht="16.5" customHeight="1">
      <c r="A66" s="46"/>
      <c r="B66" s="11"/>
      <c r="C66" s="47" t="s">
        <v>41</v>
      </c>
      <c r="D66" s="9" t="s">
        <v>42</v>
      </c>
      <c r="E66" s="12" t="s">
        <v>141</v>
      </c>
      <c r="F66" s="13">
        <v>74.82</v>
      </c>
    </row>
    <row r="67" spans="1:6" ht="16.5" customHeight="1">
      <c r="A67" s="46"/>
      <c r="B67" s="11"/>
      <c r="C67" s="47" t="s">
        <v>47</v>
      </c>
      <c r="D67" s="9" t="s">
        <v>48</v>
      </c>
      <c r="E67" s="12" t="s">
        <v>97</v>
      </c>
      <c r="F67" s="13">
        <v>1511.4</v>
      </c>
    </row>
    <row r="68" spans="1:6" ht="16.5" customHeight="1">
      <c r="A68" s="46"/>
      <c r="B68" s="11"/>
      <c r="C68" s="47" t="s">
        <v>32</v>
      </c>
      <c r="D68" s="9" t="s">
        <v>33</v>
      </c>
      <c r="E68" s="12" t="s">
        <v>142</v>
      </c>
      <c r="F68" s="13">
        <v>2649</v>
      </c>
    </row>
    <row r="69" spans="1:6" ht="16.5" customHeight="1">
      <c r="A69" s="46"/>
      <c r="B69" s="11"/>
      <c r="C69" s="47" t="s">
        <v>103</v>
      </c>
      <c r="D69" s="9" t="s">
        <v>104</v>
      </c>
      <c r="E69" s="12" t="s">
        <v>143</v>
      </c>
      <c r="F69" s="13">
        <v>0</v>
      </c>
    </row>
    <row r="70" spans="1:6" ht="16.5" customHeight="1">
      <c r="A70" s="46"/>
      <c r="B70" s="11"/>
      <c r="C70" s="47" t="s">
        <v>144</v>
      </c>
      <c r="D70" s="9" t="s">
        <v>145</v>
      </c>
      <c r="E70" s="12" t="s">
        <v>146</v>
      </c>
      <c r="F70" s="13">
        <v>421.27</v>
      </c>
    </row>
    <row r="71" spans="1:6" ht="26.25" customHeight="1">
      <c r="A71" s="46"/>
      <c r="B71" s="14"/>
      <c r="C71" s="47" t="s">
        <v>147</v>
      </c>
      <c r="D71" s="9" t="s">
        <v>148</v>
      </c>
      <c r="E71" s="12" t="s">
        <v>97</v>
      </c>
      <c r="F71" s="13">
        <v>1425.57</v>
      </c>
    </row>
    <row r="72" spans="1:6" ht="16.5" customHeight="1">
      <c r="A72" s="46"/>
      <c r="B72" s="19" t="s">
        <v>149</v>
      </c>
      <c r="C72" s="45"/>
      <c r="D72" s="20" t="s">
        <v>150</v>
      </c>
      <c r="E72" s="21" t="s">
        <v>151</v>
      </c>
      <c r="F72" s="23">
        <f>SUM(F73:F91)</f>
        <v>2650369.9400000004</v>
      </c>
    </row>
    <row r="73" spans="1:6" ht="16.5" customHeight="1">
      <c r="A73" s="46"/>
      <c r="B73" s="7"/>
      <c r="C73" s="47" t="s">
        <v>152</v>
      </c>
      <c r="D73" s="9" t="s">
        <v>153</v>
      </c>
      <c r="E73" s="12" t="s">
        <v>154</v>
      </c>
      <c r="F73" s="13">
        <v>1506.34</v>
      </c>
    </row>
    <row r="74" spans="1:6" ht="16.5" customHeight="1">
      <c r="A74" s="46"/>
      <c r="B74" s="11"/>
      <c r="C74" s="47" t="s">
        <v>77</v>
      </c>
      <c r="D74" s="9" t="s">
        <v>78</v>
      </c>
      <c r="E74" s="12" t="s">
        <v>155</v>
      </c>
      <c r="F74" s="13">
        <v>1724303.81</v>
      </c>
    </row>
    <row r="75" spans="1:6" ht="16.5" customHeight="1">
      <c r="A75" s="46"/>
      <c r="B75" s="11"/>
      <c r="C75" s="47" t="s">
        <v>80</v>
      </c>
      <c r="D75" s="9" t="s">
        <v>81</v>
      </c>
      <c r="E75" s="12" t="s">
        <v>156</v>
      </c>
      <c r="F75" s="13">
        <v>188192.44</v>
      </c>
    </row>
    <row r="76" spans="1:6" ht="16.5" customHeight="1">
      <c r="A76" s="46"/>
      <c r="B76" s="11"/>
      <c r="C76" s="47" t="s">
        <v>38</v>
      </c>
      <c r="D76" s="9" t="s">
        <v>39</v>
      </c>
      <c r="E76" s="12" t="s">
        <v>157</v>
      </c>
      <c r="F76" s="13">
        <v>253568.94</v>
      </c>
    </row>
    <row r="77" spans="1:6" ht="16.5" customHeight="1">
      <c r="A77" s="46"/>
      <c r="B77" s="11"/>
      <c r="C77" s="47" t="s">
        <v>41</v>
      </c>
      <c r="D77" s="9" t="s">
        <v>42</v>
      </c>
      <c r="E77" s="12" t="s">
        <v>158</v>
      </c>
      <c r="F77" s="13">
        <v>32579.99</v>
      </c>
    </row>
    <row r="78" spans="1:6" ht="16.5" customHeight="1">
      <c r="A78" s="52"/>
      <c r="B78" s="53"/>
      <c r="C78" s="54" t="s">
        <v>44</v>
      </c>
      <c r="D78" s="55" t="s">
        <v>45</v>
      </c>
      <c r="E78" s="12" t="s">
        <v>159</v>
      </c>
      <c r="F78" s="13">
        <v>7709.8</v>
      </c>
    </row>
    <row r="79" spans="1:6" ht="16.5" customHeight="1">
      <c r="A79" s="56"/>
      <c r="B79" s="57"/>
      <c r="C79" s="58" t="s">
        <v>47</v>
      </c>
      <c r="D79" s="59" t="s">
        <v>48</v>
      </c>
      <c r="E79" s="12" t="s">
        <v>160</v>
      </c>
      <c r="F79" s="13">
        <v>101749.84</v>
      </c>
    </row>
    <row r="80" spans="1:6" ht="16.5" customHeight="1">
      <c r="A80" s="46"/>
      <c r="B80" s="11"/>
      <c r="C80" s="47" t="s">
        <v>91</v>
      </c>
      <c r="D80" s="9" t="s">
        <v>92</v>
      </c>
      <c r="E80" s="12" t="s">
        <v>161</v>
      </c>
      <c r="F80" s="13">
        <v>2300</v>
      </c>
    </row>
    <row r="81" spans="1:6" ht="16.5" customHeight="1">
      <c r="A81" s="46"/>
      <c r="B81" s="11"/>
      <c r="C81" s="47" t="s">
        <v>32</v>
      </c>
      <c r="D81" s="9" t="s">
        <v>33</v>
      </c>
      <c r="E81" s="12" t="s">
        <v>162</v>
      </c>
      <c r="F81" s="13">
        <v>151031.32</v>
      </c>
    </row>
    <row r="82" spans="1:6" ht="16.5" customHeight="1">
      <c r="A82" s="46"/>
      <c r="B82" s="11"/>
      <c r="C82" s="47" t="s">
        <v>163</v>
      </c>
      <c r="D82" s="9" t="s">
        <v>164</v>
      </c>
      <c r="E82" s="12" t="s">
        <v>165</v>
      </c>
      <c r="F82" s="13">
        <v>24637.43</v>
      </c>
    </row>
    <row r="83" spans="1:6" ht="39.75" customHeight="1">
      <c r="A83" s="46"/>
      <c r="B83" s="11"/>
      <c r="C83" s="47" t="s">
        <v>95</v>
      </c>
      <c r="D83" s="9" t="s">
        <v>96</v>
      </c>
      <c r="E83" s="12" t="s">
        <v>166</v>
      </c>
      <c r="F83" s="13">
        <v>22526.84</v>
      </c>
    </row>
    <row r="84" spans="1:6" ht="40.5" customHeight="1">
      <c r="A84" s="46"/>
      <c r="B84" s="11"/>
      <c r="C84" s="47" t="s">
        <v>98</v>
      </c>
      <c r="D84" s="9" t="s">
        <v>99</v>
      </c>
      <c r="E84" s="12" t="s">
        <v>167</v>
      </c>
      <c r="F84" s="13">
        <v>6514.09</v>
      </c>
    </row>
    <row r="85" spans="1:6" ht="16.5" customHeight="1">
      <c r="A85" s="46"/>
      <c r="B85" s="11"/>
      <c r="C85" s="47" t="s">
        <v>103</v>
      </c>
      <c r="D85" s="9" t="s">
        <v>104</v>
      </c>
      <c r="E85" s="12" t="s">
        <v>168</v>
      </c>
      <c r="F85" s="13">
        <v>22877.77</v>
      </c>
    </row>
    <row r="86" spans="1:6" ht="16.5" customHeight="1">
      <c r="A86" s="46"/>
      <c r="B86" s="11"/>
      <c r="C86" s="47" t="s">
        <v>144</v>
      </c>
      <c r="D86" s="9" t="s">
        <v>145</v>
      </c>
      <c r="E86" s="12" t="s">
        <v>169</v>
      </c>
      <c r="F86" s="13">
        <v>3492.41</v>
      </c>
    </row>
    <row r="87" spans="1:6" ht="16.5" customHeight="1">
      <c r="A87" s="46"/>
      <c r="B87" s="11"/>
      <c r="C87" s="47" t="s">
        <v>65</v>
      </c>
      <c r="D87" s="9" t="s">
        <v>66</v>
      </c>
      <c r="E87" s="12" t="s">
        <v>170</v>
      </c>
      <c r="F87" s="13">
        <v>5966</v>
      </c>
    </row>
    <row r="88" spans="1:6" ht="26.25" customHeight="1">
      <c r="A88" s="46"/>
      <c r="B88" s="11"/>
      <c r="C88" s="47" t="s">
        <v>105</v>
      </c>
      <c r="D88" s="9" t="s">
        <v>106</v>
      </c>
      <c r="E88" s="12" t="s">
        <v>171</v>
      </c>
      <c r="F88" s="13">
        <v>64377.74</v>
      </c>
    </row>
    <row r="89" spans="1:6" ht="16.5" customHeight="1">
      <c r="A89" s="46"/>
      <c r="B89" s="11"/>
      <c r="C89" s="47" t="s">
        <v>120</v>
      </c>
      <c r="D89" s="9" t="s">
        <v>121</v>
      </c>
      <c r="E89" s="12" t="s">
        <v>172</v>
      </c>
      <c r="F89" s="13">
        <v>19874.72</v>
      </c>
    </row>
    <row r="90" spans="1:6" ht="27.75" customHeight="1">
      <c r="A90" s="46"/>
      <c r="B90" s="11"/>
      <c r="C90" s="47" t="s">
        <v>147</v>
      </c>
      <c r="D90" s="9" t="s">
        <v>148</v>
      </c>
      <c r="E90" s="12" t="s">
        <v>173</v>
      </c>
      <c r="F90" s="13">
        <v>17160.46</v>
      </c>
    </row>
    <row r="91" spans="1:6" ht="27.75" customHeight="1">
      <c r="A91" s="46"/>
      <c r="B91" s="14"/>
      <c r="C91" s="47" t="s">
        <v>174</v>
      </c>
      <c r="D91" s="9" t="s">
        <v>175</v>
      </c>
      <c r="E91" s="12" t="s">
        <v>176</v>
      </c>
      <c r="F91" s="13">
        <v>0</v>
      </c>
    </row>
    <row r="92" spans="1:6" ht="16.5" customHeight="1">
      <c r="A92" s="46"/>
      <c r="B92" s="19" t="s">
        <v>177</v>
      </c>
      <c r="C92" s="45"/>
      <c r="D92" s="20" t="s">
        <v>178</v>
      </c>
      <c r="E92" s="21" t="s">
        <v>179</v>
      </c>
      <c r="F92" s="23">
        <f>SUM(F93:F97)</f>
        <v>24264.120000000003</v>
      </c>
    </row>
    <row r="93" spans="1:6" ht="16.5" customHeight="1">
      <c r="A93" s="46"/>
      <c r="B93" s="7"/>
      <c r="C93" s="47" t="s">
        <v>152</v>
      </c>
      <c r="D93" s="9" t="s">
        <v>153</v>
      </c>
      <c r="E93" s="12" t="s">
        <v>180</v>
      </c>
      <c r="F93" s="13">
        <v>8931.94</v>
      </c>
    </row>
    <row r="94" spans="1:6" ht="27.75" customHeight="1">
      <c r="A94" s="46"/>
      <c r="B94" s="11"/>
      <c r="C94" s="47" t="s">
        <v>181</v>
      </c>
      <c r="D94" s="9" t="s">
        <v>182</v>
      </c>
      <c r="E94" s="12" t="s">
        <v>183</v>
      </c>
      <c r="F94" s="13">
        <v>11600</v>
      </c>
    </row>
    <row r="95" spans="1:6" ht="16.5" customHeight="1">
      <c r="A95" s="46"/>
      <c r="B95" s="11"/>
      <c r="C95" s="47" t="s">
        <v>38</v>
      </c>
      <c r="D95" s="9" t="s">
        <v>39</v>
      </c>
      <c r="E95" s="12" t="s">
        <v>184</v>
      </c>
      <c r="F95" s="13">
        <v>3104.23</v>
      </c>
    </row>
    <row r="96" spans="1:6" ht="16.5" customHeight="1">
      <c r="A96" s="46"/>
      <c r="B96" s="11"/>
      <c r="C96" s="47" t="s">
        <v>41</v>
      </c>
      <c r="D96" s="9" t="s">
        <v>42</v>
      </c>
      <c r="E96" s="12" t="s">
        <v>185</v>
      </c>
      <c r="F96" s="13">
        <v>503.08</v>
      </c>
    </row>
    <row r="97" spans="1:6" ht="16.5" customHeight="1">
      <c r="A97" s="46"/>
      <c r="B97" s="14"/>
      <c r="C97" s="47" t="s">
        <v>103</v>
      </c>
      <c r="D97" s="9" t="s">
        <v>104</v>
      </c>
      <c r="E97" s="12" t="s">
        <v>186</v>
      </c>
      <c r="F97" s="13">
        <v>124.87</v>
      </c>
    </row>
    <row r="98" spans="1:6" ht="16.5" customHeight="1">
      <c r="A98" s="46"/>
      <c r="B98" s="19" t="s">
        <v>187</v>
      </c>
      <c r="C98" s="45"/>
      <c r="D98" s="20" t="s">
        <v>188</v>
      </c>
      <c r="E98" s="21" t="s">
        <v>189</v>
      </c>
      <c r="F98" s="23">
        <f>SUM(F99:F103)</f>
        <v>59086.18</v>
      </c>
    </row>
    <row r="99" spans="1:6" ht="52.5" customHeight="1">
      <c r="A99" s="46"/>
      <c r="B99" s="7"/>
      <c r="C99" s="47" t="s">
        <v>29</v>
      </c>
      <c r="D99" s="9" t="s">
        <v>30</v>
      </c>
      <c r="E99" s="12" t="s">
        <v>119</v>
      </c>
      <c r="F99" s="13">
        <v>7949.35</v>
      </c>
    </row>
    <row r="100" spans="1:6" ht="16.5" customHeight="1">
      <c r="A100" s="46"/>
      <c r="B100" s="11"/>
      <c r="C100" s="47" t="s">
        <v>44</v>
      </c>
      <c r="D100" s="9" t="s">
        <v>45</v>
      </c>
      <c r="E100" s="12" t="s">
        <v>190</v>
      </c>
      <c r="F100" s="13">
        <v>1227</v>
      </c>
    </row>
    <row r="101" spans="1:6" ht="16.5" customHeight="1">
      <c r="A101" s="46"/>
      <c r="B101" s="11"/>
      <c r="C101" s="47" t="s">
        <v>47</v>
      </c>
      <c r="D101" s="9" t="s">
        <v>48</v>
      </c>
      <c r="E101" s="12" t="s">
        <v>191</v>
      </c>
      <c r="F101" s="13">
        <v>4655.12</v>
      </c>
    </row>
    <row r="102" spans="1:6" ht="16.5" customHeight="1">
      <c r="A102" s="46"/>
      <c r="B102" s="11"/>
      <c r="C102" s="47" t="s">
        <v>32</v>
      </c>
      <c r="D102" s="9" t="s">
        <v>33</v>
      </c>
      <c r="E102" s="12" t="s">
        <v>192</v>
      </c>
      <c r="F102" s="13">
        <v>44260.71</v>
      </c>
    </row>
    <row r="103" spans="1:6" ht="16.5" customHeight="1">
      <c r="A103" s="48"/>
      <c r="B103" s="14"/>
      <c r="C103" s="47" t="s">
        <v>65</v>
      </c>
      <c r="D103" s="9" t="s">
        <v>66</v>
      </c>
      <c r="E103" s="12" t="s">
        <v>13</v>
      </c>
      <c r="F103" s="13">
        <v>994</v>
      </c>
    </row>
    <row r="104" spans="1:6" ht="39" customHeight="1">
      <c r="A104" s="49" t="s">
        <v>193</v>
      </c>
      <c r="B104" s="4"/>
      <c r="C104" s="50"/>
      <c r="D104" s="5" t="s">
        <v>194</v>
      </c>
      <c r="E104" s="10" t="s">
        <v>195</v>
      </c>
      <c r="F104" s="6">
        <f>F105+F107+F115</f>
        <v>970.05</v>
      </c>
    </row>
    <row r="105" spans="1:6" ht="26.25" customHeight="1">
      <c r="A105" s="44"/>
      <c r="B105" s="19" t="s">
        <v>196</v>
      </c>
      <c r="C105" s="45"/>
      <c r="D105" s="20" t="s">
        <v>197</v>
      </c>
      <c r="E105" s="21" t="s">
        <v>198</v>
      </c>
      <c r="F105" s="23">
        <f>F106</f>
        <v>0</v>
      </c>
    </row>
    <row r="106" spans="1:6" ht="16.5" customHeight="1">
      <c r="A106" s="46"/>
      <c r="B106" s="8"/>
      <c r="C106" s="47" t="s">
        <v>47</v>
      </c>
      <c r="D106" s="9" t="s">
        <v>48</v>
      </c>
      <c r="E106" s="12" t="s">
        <v>198</v>
      </c>
      <c r="F106" s="13">
        <v>0</v>
      </c>
    </row>
    <row r="107" spans="1:6" ht="16.5" customHeight="1">
      <c r="A107" s="46"/>
      <c r="B107" s="19" t="s">
        <v>199</v>
      </c>
      <c r="C107" s="45"/>
      <c r="D107" s="20" t="s">
        <v>200</v>
      </c>
      <c r="E107" s="21" t="s">
        <v>201</v>
      </c>
      <c r="F107" s="23">
        <f>SUM(F108:F114)</f>
        <v>893.2099999999999</v>
      </c>
    </row>
    <row r="108" spans="1:6" ht="16.5" customHeight="1">
      <c r="A108" s="46"/>
      <c r="B108" s="7"/>
      <c r="C108" s="47" t="s">
        <v>136</v>
      </c>
      <c r="D108" s="9" t="s">
        <v>137</v>
      </c>
      <c r="E108" s="12" t="s">
        <v>202</v>
      </c>
      <c r="F108" s="13">
        <v>72.8</v>
      </c>
    </row>
    <row r="109" spans="1:6" ht="16.5" customHeight="1">
      <c r="A109" s="46"/>
      <c r="B109" s="11"/>
      <c r="C109" s="47" t="s">
        <v>38</v>
      </c>
      <c r="D109" s="9" t="s">
        <v>39</v>
      </c>
      <c r="E109" s="12" t="s">
        <v>203</v>
      </c>
      <c r="F109" s="13">
        <v>0</v>
      </c>
    </row>
    <row r="110" spans="1:6" ht="16.5" customHeight="1">
      <c r="A110" s="46"/>
      <c r="B110" s="11"/>
      <c r="C110" s="47" t="s">
        <v>41</v>
      </c>
      <c r="D110" s="9" t="s">
        <v>42</v>
      </c>
      <c r="E110" s="12" t="s">
        <v>204</v>
      </c>
      <c r="F110" s="13">
        <v>0</v>
      </c>
    </row>
    <row r="111" spans="1:6" ht="16.5" customHeight="1">
      <c r="A111" s="46"/>
      <c r="B111" s="11"/>
      <c r="C111" s="47" t="s">
        <v>44</v>
      </c>
      <c r="D111" s="9" t="s">
        <v>45</v>
      </c>
      <c r="E111" s="12" t="s">
        <v>205</v>
      </c>
      <c r="F111" s="13">
        <v>0</v>
      </c>
    </row>
    <row r="112" spans="1:6" ht="16.5" customHeight="1">
      <c r="A112" s="46"/>
      <c r="B112" s="11"/>
      <c r="C112" s="47" t="s">
        <v>47</v>
      </c>
      <c r="D112" s="9" t="s">
        <v>48</v>
      </c>
      <c r="E112" s="12" t="s">
        <v>206</v>
      </c>
      <c r="F112" s="13">
        <v>703.41</v>
      </c>
    </row>
    <row r="113" spans="1:6" ht="16.5" customHeight="1">
      <c r="A113" s="46"/>
      <c r="B113" s="11"/>
      <c r="C113" s="47" t="s">
        <v>32</v>
      </c>
      <c r="D113" s="9" t="s">
        <v>33</v>
      </c>
      <c r="E113" s="12" t="s">
        <v>43</v>
      </c>
      <c r="F113" s="13">
        <v>0</v>
      </c>
    </row>
    <row r="114" spans="1:6" ht="16.5" customHeight="1">
      <c r="A114" s="52"/>
      <c r="B114" s="53"/>
      <c r="C114" s="54" t="s">
        <v>103</v>
      </c>
      <c r="D114" s="55" t="s">
        <v>104</v>
      </c>
      <c r="E114" s="12" t="s">
        <v>143</v>
      </c>
      <c r="F114" s="13">
        <v>117</v>
      </c>
    </row>
    <row r="115" spans="1:6" ht="54" customHeight="1">
      <c r="A115" s="56"/>
      <c r="B115" s="60" t="s">
        <v>207</v>
      </c>
      <c r="C115" s="61"/>
      <c r="D115" s="62" t="s">
        <v>208</v>
      </c>
      <c r="E115" s="21" t="s">
        <v>209</v>
      </c>
      <c r="F115" s="23">
        <f>SUM(F116:F118)</f>
        <v>76.84</v>
      </c>
    </row>
    <row r="116" spans="1:6" ht="16.5" customHeight="1">
      <c r="A116" s="46"/>
      <c r="B116" s="7"/>
      <c r="C116" s="47" t="s">
        <v>38</v>
      </c>
      <c r="D116" s="9" t="s">
        <v>39</v>
      </c>
      <c r="E116" s="12" t="s">
        <v>210</v>
      </c>
      <c r="F116" s="13">
        <v>0</v>
      </c>
    </row>
    <row r="117" spans="1:6" ht="16.5" customHeight="1">
      <c r="A117" s="46"/>
      <c r="B117" s="11"/>
      <c r="C117" s="47" t="s">
        <v>41</v>
      </c>
      <c r="D117" s="9" t="s">
        <v>42</v>
      </c>
      <c r="E117" s="12" t="s">
        <v>211</v>
      </c>
      <c r="F117" s="13">
        <v>0</v>
      </c>
    </row>
    <row r="118" spans="1:6" ht="16.5" customHeight="1">
      <c r="A118" s="48"/>
      <c r="B118" s="14"/>
      <c r="C118" s="47" t="s">
        <v>44</v>
      </c>
      <c r="D118" s="9" t="s">
        <v>45</v>
      </c>
      <c r="E118" s="12" t="s">
        <v>212</v>
      </c>
      <c r="F118" s="13">
        <v>76.84</v>
      </c>
    </row>
    <row r="119" spans="1:6" ht="27.75" customHeight="1">
      <c r="A119" s="49" t="s">
        <v>213</v>
      </c>
      <c r="B119" s="4"/>
      <c r="C119" s="50"/>
      <c r="D119" s="5" t="s">
        <v>214</v>
      </c>
      <c r="E119" s="10" t="s">
        <v>215</v>
      </c>
      <c r="F119" s="6">
        <f>F120+F134+F140</f>
        <v>319439.71</v>
      </c>
    </row>
    <row r="120" spans="1:6" ht="16.5" customHeight="1">
      <c r="A120" s="44"/>
      <c r="B120" s="19" t="s">
        <v>216</v>
      </c>
      <c r="C120" s="45"/>
      <c r="D120" s="20" t="s">
        <v>217</v>
      </c>
      <c r="E120" s="21" t="s">
        <v>218</v>
      </c>
      <c r="F120" s="23">
        <f>SUM(F121:F133)</f>
        <v>89097.83000000002</v>
      </c>
    </row>
    <row r="121" spans="1:6" ht="16.5" customHeight="1">
      <c r="A121" s="46"/>
      <c r="B121" s="7"/>
      <c r="C121" s="47" t="s">
        <v>152</v>
      </c>
      <c r="D121" s="9" t="s">
        <v>153</v>
      </c>
      <c r="E121" s="12" t="s">
        <v>219</v>
      </c>
      <c r="F121" s="13">
        <v>10437.81</v>
      </c>
    </row>
    <row r="122" spans="1:6" ht="16.5" customHeight="1">
      <c r="A122" s="46"/>
      <c r="B122" s="11"/>
      <c r="C122" s="47" t="s">
        <v>38</v>
      </c>
      <c r="D122" s="9" t="s">
        <v>39</v>
      </c>
      <c r="E122" s="12" t="s">
        <v>220</v>
      </c>
      <c r="F122" s="13">
        <v>667.05</v>
      </c>
    </row>
    <row r="123" spans="1:6" ht="16.5" customHeight="1">
      <c r="A123" s="46"/>
      <c r="B123" s="11"/>
      <c r="C123" s="47" t="s">
        <v>41</v>
      </c>
      <c r="D123" s="9" t="s">
        <v>42</v>
      </c>
      <c r="E123" s="12" t="s">
        <v>221</v>
      </c>
      <c r="F123" s="13">
        <v>108.08</v>
      </c>
    </row>
    <row r="124" spans="1:6" ht="16.5" customHeight="1">
      <c r="A124" s="46"/>
      <c r="B124" s="11"/>
      <c r="C124" s="47" t="s">
        <v>44</v>
      </c>
      <c r="D124" s="9" t="s">
        <v>45</v>
      </c>
      <c r="E124" s="12" t="s">
        <v>222</v>
      </c>
      <c r="F124" s="13">
        <v>13653.89</v>
      </c>
    </row>
    <row r="125" spans="1:6" ht="16.5" customHeight="1">
      <c r="A125" s="46"/>
      <c r="B125" s="11"/>
      <c r="C125" s="47" t="s">
        <v>47</v>
      </c>
      <c r="D125" s="9" t="s">
        <v>48</v>
      </c>
      <c r="E125" s="12" t="s">
        <v>176</v>
      </c>
      <c r="F125" s="13">
        <v>9942.38</v>
      </c>
    </row>
    <row r="126" spans="1:6" ht="16.5" customHeight="1">
      <c r="A126" s="46"/>
      <c r="B126" s="11"/>
      <c r="C126" s="47" t="s">
        <v>87</v>
      </c>
      <c r="D126" s="9" t="s">
        <v>88</v>
      </c>
      <c r="E126" s="12" t="s">
        <v>223</v>
      </c>
      <c r="F126" s="13">
        <v>39978.55</v>
      </c>
    </row>
    <row r="127" spans="1:6" ht="16.5" customHeight="1">
      <c r="A127" s="46"/>
      <c r="B127" s="11"/>
      <c r="C127" s="47" t="s">
        <v>49</v>
      </c>
      <c r="D127" s="9" t="s">
        <v>50</v>
      </c>
      <c r="E127" s="12" t="s">
        <v>102</v>
      </c>
      <c r="F127" s="13">
        <v>200</v>
      </c>
    </row>
    <row r="128" spans="1:6" ht="16.5" customHeight="1">
      <c r="A128" s="46"/>
      <c r="B128" s="11"/>
      <c r="C128" s="47" t="s">
        <v>91</v>
      </c>
      <c r="D128" s="9" t="s">
        <v>92</v>
      </c>
      <c r="E128" s="12" t="s">
        <v>224</v>
      </c>
      <c r="F128" s="13">
        <v>296</v>
      </c>
    </row>
    <row r="129" spans="1:6" ht="16.5" customHeight="1">
      <c r="A129" s="46"/>
      <c r="B129" s="11"/>
      <c r="C129" s="47" t="s">
        <v>32</v>
      </c>
      <c r="D129" s="9" t="s">
        <v>33</v>
      </c>
      <c r="E129" s="12" t="s">
        <v>225</v>
      </c>
      <c r="F129" s="13">
        <v>10527.4</v>
      </c>
    </row>
    <row r="130" spans="1:6" ht="16.5" customHeight="1">
      <c r="A130" s="46"/>
      <c r="B130" s="11"/>
      <c r="C130" s="47" t="s">
        <v>163</v>
      </c>
      <c r="D130" s="9" t="s">
        <v>164</v>
      </c>
      <c r="E130" s="12" t="s">
        <v>226</v>
      </c>
      <c r="F130" s="13">
        <v>477.49</v>
      </c>
    </row>
    <row r="131" spans="1:6" ht="41.25" customHeight="1">
      <c r="A131" s="46"/>
      <c r="B131" s="11"/>
      <c r="C131" s="47" t="s">
        <v>95</v>
      </c>
      <c r="D131" s="9" t="s">
        <v>96</v>
      </c>
      <c r="E131" s="12" t="s">
        <v>224</v>
      </c>
      <c r="F131" s="13">
        <v>418.96</v>
      </c>
    </row>
    <row r="132" spans="1:6" ht="39.75" customHeight="1">
      <c r="A132" s="46"/>
      <c r="B132" s="11"/>
      <c r="C132" s="47" t="s">
        <v>98</v>
      </c>
      <c r="D132" s="9" t="s">
        <v>99</v>
      </c>
      <c r="E132" s="12" t="s">
        <v>13</v>
      </c>
      <c r="F132" s="13">
        <v>715.22</v>
      </c>
    </row>
    <row r="133" spans="1:6" ht="16.5" customHeight="1">
      <c r="A133" s="46"/>
      <c r="B133" s="14"/>
      <c r="C133" s="47" t="s">
        <v>65</v>
      </c>
      <c r="D133" s="9" t="s">
        <v>66</v>
      </c>
      <c r="E133" s="12" t="s">
        <v>102</v>
      </c>
      <c r="F133" s="13">
        <v>1675</v>
      </c>
    </row>
    <row r="134" spans="1:6" ht="16.5" customHeight="1">
      <c r="A134" s="46"/>
      <c r="B134" s="19" t="s">
        <v>227</v>
      </c>
      <c r="C134" s="45"/>
      <c r="D134" s="20" t="s">
        <v>228</v>
      </c>
      <c r="E134" s="21" t="s">
        <v>229</v>
      </c>
      <c r="F134" s="23">
        <f>SUM(F135:F139)</f>
        <v>6100</v>
      </c>
    </row>
    <row r="135" spans="1:6" ht="16.5" customHeight="1">
      <c r="A135" s="46"/>
      <c r="B135" s="7"/>
      <c r="C135" s="47" t="s">
        <v>38</v>
      </c>
      <c r="D135" s="9" t="s">
        <v>39</v>
      </c>
      <c r="E135" s="12" t="s">
        <v>230</v>
      </c>
      <c r="F135" s="13">
        <v>0</v>
      </c>
    </row>
    <row r="136" spans="1:6" ht="16.5" customHeight="1">
      <c r="A136" s="46"/>
      <c r="B136" s="11"/>
      <c r="C136" s="47" t="s">
        <v>41</v>
      </c>
      <c r="D136" s="9" t="s">
        <v>42</v>
      </c>
      <c r="E136" s="12" t="s">
        <v>231</v>
      </c>
      <c r="F136" s="13">
        <v>0</v>
      </c>
    </row>
    <row r="137" spans="1:6" ht="16.5" customHeight="1">
      <c r="A137" s="46"/>
      <c r="B137" s="11"/>
      <c r="C137" s="47" t="s">
        <v>44</v>
      </c>
      <c r="D137" s="9" t="s">
        <v>45</v>
      </c>
      <c r="E137" s="12" t="s">
        <v>232</v>
      </c>
      <c r="F137" s="13">
        <v>0</v>
      </c>
    </row>
    <row r="138" spans="1:6" ht="16.5" customHeight="1">
      <c r="A138" s="46"/>
      <c r="B138" s="11"/>
      <c r="C138" s="47" t="s">
        <v>47</v>
      </c>
      <c r="D138" s="9" t="s">
        <v>48</v>
      </c>
      <c r="E138" s="12" t="s">
        <v>190</v>
      </c>
      <c r="F138" s="13">
        <v>0</v>
      </c>
    </row>
    <row r="139" spans="1:6" ht="16.5" customHeight="1">
      <c r="A139" s="46"/>
      <c r="B139" s="14"/>
      <c r="C139" s="47" t="s">
        <v>32</v>
      </c>
      <c r="D139" s="9" t="s">
        <v>33</v>
      </c>
      <c r="E139" s="12" t="s">
        <v>233</v>
      </c>
      <c r="F139" s="13">
        <v>6100</v>
      </c>
    </row>
    <row r="140" spans="1:6" ht="16.5" customHeight="1">
      <c r="A140" s="46"/>
      <c r="B140" s="19" t="s">
        <v>234</v>
      </c>
      <c r="C140" s="45"/>
      <c r="D140" s="20" t="s">
        <v>235</v>
      </c>
      <c r="E140" s="21" t="s">
        <v>236</v>
      </c>
      <c r="F140" s="23">
        <f>SUM(F141:F153)</f>
        <v>224241.88</v>
      </c>
    </row>
    <row r="141" spans="1:6" ht="16.5" customHeight="1">
      <c r="A141" s="46"/>
      <c r="B141" s="7"/>
      <c r="C141" s="47" t="s">
        <v>152</v>
      </c>
      <c r="D141" s="9" t="s">
        <v>153</v>
      </c>
      <c r="E141" s="12" t="s">
        <v>237</v>
      </c>
      <c r="F141" s="13">
        <v>931</v>
      </c>
    </row>
    <row r="142" spans="1:6" ht="16.5" customHeight="1">
      <c r="A142" s="46"/>
      <c r="B142" s="11"/>
      <c r="C142" s="47" t="s">
        <v>77</v>
      </c>
      <c r="D142" s="9" t="s">
        <v>78</v>
      </c>
      <c r="E142" s="12" t="s">
        <v>238</v>
      </c>
      <c r="F142" s="13">
        <v>145729.02</v>
      </c>
    </row>
    <row r="143" spans="1:6" ht="16.5" customHeight="1">
      <c r="A143" s="46"/>
      <c r="B143" s="11"/>
      <c r="C143" s="47" t="s">
        <v>80</v>
      </c>
      <c r="D143" s="9" t="s">
        <v>81</v>
      </c>
      <c r="E143" s="12" t="s">
        <v>239</v>
      </c>
      <c r="F143" s="13">
        <v>17551.18</v>
      </c>
    </row>
    <row r="144" spans="1:6" ht="16.5" customHeight="1">
      <c r="A144" s="46"/>
      <c r="B144" s="11"/>
      <c r="C144" s="47" t="s">
        <v>38</v>
      </c>
      <c r="D144" s="9" t="s">
        <v>39</v>
      </c>
      <c r="E144" s="12" t="s">
        <v>240</v>
      </c>
      <c r="F144" s="13">
        <v>22691.16</v>
      </c>
    </row>
    <row r="145" spans="1:6" ht="16.5" customHeight="1">
      <c r="A145" s="46"/>
      <c r="B145" s="11"/>
      <c r="C145" s="47" t="s">
        <v>41</v>
      </c>
      <c r="D145" s="9" t="s">
        <v>42</v>
      </c>
      <c r="E145" s="12" t="s">
        <v>241</v>
      </c>
      <c r="F145" s="13">
        <v>3674.49</v>
      </c>
    </row>
    <row r="146" spans="1:6" ht="16.5" customHeight="1">
      <c r="A146" s="46"/>
      <c r="B146" s="11"/>
      <c r="C146" s="47" t="s">
        <v>47</v>
      </c>
      <c r="D146" s="9" t="s">
        <v>48</v>
      </c>
      <c r="E146" s="12" t="s">
        <v>222</v>
      </c>
      <c r="F146" s="13">
        <v>16405.13</v>
      </c>
    </row>
    <row r="147" spans="1:6" ht="16.5" customHeight="1">
      <c r="A147" s="46"/>
      <c r="B147" s="11"/>
      <c r="C147" s="47" t="s">
        <v>91</v>
      </c>
      <c r="D147" s="9" t="s">
        <v>92</v>
      </c>
      <c r="E147" s="12" t="s">
        <v>13</v>
      </c>
      <c r="F147" s="13">
        <v>0</v>
      </c>
    </row>
    <row r="148" spans="1:6" ht="16.5" customHeight="1">
      <c r="A148" s="46"/>
      <c r="B148" s="11"/>
      <c r="C148" s="47" t="s">
        <v>32</v>
      </c>
      <c r="D148" s="9" t="s">
        <v>33</v>
      </c>
      <c r="E148" s="12" t="s">
        <v>242</v>
      </c>
      <c r="F148" s="13">
        <v>4733.45</v>
      </c>
    </row>
    <row r="149" spans="1:6" ht="37.5" customHeight="1">
      <c r="A149" s="46"/>
      <c r="B149" s="11"/>
      <c r="C149" s="47" t="s">
        <v>95</v>
      </c>
      <c r="D149" s="9" t="s">
        <v>96</v>
      </c>
      <c r="E149" s="12" t="s">
        <v>243</v>
      </c>
      <c r="F149" s="13">
        <v>3425.04</v>
      </c>
    </row>
    <row r="150" spans="1:6" ht="41.25" customHeight="1">
      <c r="A150" s="46"/>
      <c r="B150" s="11"/>
      <c r="C150" s="47" t="s">
        <v>98</v>
      </c>
      <c r="D150" s="9" t="s">
        <v>99</v>
      </c>
      <c r="E150" s="12" t="s">
        <v>244</v>
      </c>
      <c r="F150" s="13">
        <v>708.3</v>
      </c>
    </row>
    <row r="151" spans="1:6" ht="16.5" customHeight="1">
      <c r="A151" s="52"/>
      <c r="B151" s="53"/>
      <c r="C151" s="54" t="s">
        <v>103</v>
      </c>
      <c r="D151" s="55" t="s">
        <v>104</v>
      </c>
      <c r="E151" s="12" t="s">
        <v>245</v>
      </c>
      <c r="F151" s="13">
        <v>163.82</v>
      </c>
    </row>
    <row r="152" spans="1:6" ht="16.5" customHeight="1">
      <c r="A152" s="56"/>
      <c r="B152" s="57"/>
      <c r="C152" s="58" t="s">
        <v>65</v>
      </c>
      <c r="D152" s="59" t="s">
        <v>66</v>
      </c>
      <c r="E152" s="12" t="s">
        <v>8</v>
      </c>
      <c r="F152" s="13">
        <v>2395</v>
      </c>
    </row>
    <row r="153" spans="1:6" ht="26.25" customHeight="1">
      <c r="A153" s="46"/>
      <c r="B153" s="11"/>
      <c r="C153" s="47" t="s">
        <v>105</v>
      </c>
      <c r="D153" s="9" t="s">
        <v>106</v>
      </c>
      <c r="E153" s="12" t="s">
        <v>246</v>
      </c>
      <c r="F153" s="13">
        <v>5834.29</v>
      </c>
    </row>
    <row r="154" spans="1:6" ht="54" customHeight="1">
      <c r="A154" s="49" t="s">
        <v>247</v>
      </c>
      <c r="B154" s="4"/>
      <c r="C154" s="50"/>
      <c r="D154" s="5" t="s">
        <v>248</v>
      </c>
      <c r="E154" s="10" t="s">
        <v>249</v>
      </c>
      <c r="F154" s="6">
        <f>F155</f>
        <v>20017.89</v>
      </c>
    </row>
    <row r="155" spans="1:6" ht="27.75" customHeight="1">
      <c r="A155" s="44"/>
      <c r="B155" s="19" t="s">
        <v>250</v>
      </c>
      <c r="C155" s="45"/>
      <c r="D155" s="20" t="s">
        <v>251</v>
      </c>
      <c r="E155" s="21" t="s">
        <v>249</v>
      </c>
      <c r="F155" s="23">
        <f>SUM(F156:F162)</f>
        <v>20017.89</v>
      </c>
    </row>
    <row r="156" spans="1:6" ht="16.5" customHeight="1">
      <c r="A156" s="46"/>
      <c r="B156" s="7"/>
      <c r="C156" s="47" t="s">
        <v>77</v>
      </c>
      <c r="D156" s="9" t="s">
        <v>78</v>
      </c>
      <c r="E156" s="12" t="s">
        <v>252</v>
      </c>
      <c r="F156" s="13">
        <v>7982.45</v>
      </c>
    </row>
    <row r="157" spans="1:6" ht="16.5" customHeight="1">
      <c r="A157" s="46"/>
      <c r="B157" s="11"/>
      <c r="C157" s="47" t="s">
        <v>253</v>
      </c>
      <c r="D157" s="9" t="s">
        <v>254</v>
      </c>
      <c r="E157" s="12" t="s">
        <v>97</v>
      </c>
      <c r="F157" s="13">
        <v>1092.33</v>
      </c>
    </row>
    <row r="158" spans="1:6" ht="16.5" customHeight="1">
      <c r="A158" s="46"/>
      <c r="B158" s="11"/>
      <c r="C158" s="47" t="s">
        <v>38</v>
      </c>
      <c r="D158" s="9" t="s">
        <v>39</v>
      </c>
      <c r="E158" s="12" t="s">
        <v>255</v>
      </c>
      <c r="F158" s="13">
        <v>1184.49</v>
      </c>
    </row>
    <row r="159" spans="1:6" ht="16.5" customHeight="1">
      <c r="A159" s="46"/>
      <c r="B159" s="11"/>
      <c r="C159" s="47" t="s">
        <v>41</v>
      </c>
      <c r="D159" s="9" t="s">
        <v>42</v>
      </c>
      <c r="E159" s="12" t="s">
        <v>256</v>
      </c>
      <c r="F159" s="13">
        <v>0</v>
      </c>
    </row>
    <row r="160" spans="1:6" ht="16.5" customHeight="1">
      <c r="A160" s="46"/>
      <c r="B160" s="11"/>
      <c r="C160" s="47" t="s">
        <v>47</v>
      </c>
      <c r="D160" s="9" t="s">
        <v>48</v>
      </c>
      <c r="E160" s="12" t="s">
        <v>257</v>
      </c>
      <c r="F160" s="13">
        <v>1899.57</v>
      </c>
    </row>
    <row r="161" spans="1:6" ht="16.5" customHeight="1">
      <c r="A161" s="46"/>
      <c r="B161" s="11"/>
      <c r="C161" s="47" t="s">
        <v>91</v>
      </c>
      <c r="D161" s="9" t="s">
        <v>92</v>
      </c>
      <c r="E161" s="12" t="s">
        <v>258</v>
      </c>
      <c r="F161" s="13">
        <v>360</v>
      </c>
    </row>
    <row r="162" spans="1:6" ht="16.5" customHeight="1">
      <c r="A162" s="48"/>
      <c r="B162" s="14"/>
      <c r="C162" s="47" t="s">
        <v>32</v>
      </c>
      <c r="D162" s="9" t="s">
        <v>33</v>
      </c>
      <c r="E162" s="12" t="s">
        <v>259</v>
      </c>
      <c r="F162" s="13">
        <v>7499.05</v>
      </c>
    </row>
    <row r="163" spans="1:6" ht="19.5" customHeight="1">
      <c r="A163" s="49" t="s">
        <v>260</v>
      </c>
      <c r="B163" s="4"/>
      <c r="C163" s="50"/>
      <c r="D163" s="5" t="s">
        <v>261</v>
      </c>
      <c r="E163" s="10" t="s">
        <v>262</v>
      </c>
      <c r="F163" s="6">
        <f>F164</f>
        <v>504659.19</v>
      </c>
    </row>
    <row r="164" spans="1:6" ht="30" customHeight="1">
      <c r="A164" s="44"/>
      <c r="B164" s="19" t="s">
        <v>263</v>
      </c>
      <c r="C164" s="45"/>
      <c r="D164" s="20" t="s">
        <v>264</v>
      </c>
      <c r="E164" s="21" t="s">
        <v>262</v>
      </c>
      <c r="F164" s="23">
        <f>SUM(F165:F166)</f>
        <v>504659.19</v>
      </c>
    </row>
    <row r="165" spans="1:6" ht="29.25" customHeight="1">
      <c r="A165" s="46"/>
      <c r="B165" s="7"/>
      <c r="C165" s="47" t="s">
        <v>265</v>
      </c>
      <c r="D165" s="9" t="s">
        <v>266</v>
      </c>
      <c r="E165" s="12" t="s">
        <v>267</v>
      </c>
      <c r="F165" s="13">
        <v>504659.19</v>
      </c>
    </row>
    <row r="166" spans="1:6" ht="16.5" customHeight="1">
      <c r="A166" s="48"/>
      <c r="B166" s="14"/>
      <c r="C166" s="47" t="s">
        <v>268</v>
      </c>
      <c r="D166" s="9" t="s">
        <v>269</v>
      </c>
      <c r="E166" s="12" t="s">
        <v>270</v>
      </c>
      <c r="F166" s="13">
        <v>0</v>
      </c>
    </row>
    <row r="167" spans="1:6" ht="24" customHeight="1">
      <c r="A167" s="49" t="s">
        <v>271</v>
      </c>
      <c r="B167" s="4"/>
      <c r="C167" s="50"/>
      <c r="D167" s="5" t="s">
        <v>272</v>
      </c>
      <c r="E167" s="10" t="s">
        <v>273</v>
      </c>
      <c r="F167" s="6">
        <f>F168+F170</f>
        <v>490950</v>
      </c>
    </row>
    <row r="168" spans="1:6" ht="16.5" customHeight="1">
      <c r="A168" s="44"/>
      <c r="B168" s="19" t="s">
        <v>274</v>
      </c>
      <c r="C168" s="45"/>
      <c r="D168" s="20" t="s">
        <v>275</v>
      </c>
      <c r="E168" s="21" t="s">
        <v>276</v>
      </c>
      <c r="F168" s="23">
        <f>F169</f>
        <v>0</v>
      </c>
    </row>
    <row r="169" spans="1:6" ht="16.5" customHeight="1">
      <c r="A169" s="46"/>
      <c r="B169" s="8"/>
      <c r="C169" s="47" t="s">
        <v>277</v>
      </c>
      <c r="D169" s="9" t="s">
        <v>278</v>
      </c>
      <c r="E169" s="12" t="s">
        <v>276</v>
      </c>
      <c r="F169" s="13">
        <v>0</v>
      </c>
    </row>
    <row r="170" spans="1:6" ht="16.5" customHeight="1">
      <c r="A170" s="46"/>
      <c r="B170" s="19" t="s">
        <v>279</v>
      </c>
      <c r="C170" s="45"/>
      <c r="D170" s="20" t="s">
        <v>280</v>
      </c>
      <c r="E170" s="21" t="s">
        <v>281</v>
      </c>
      <c r="F170" s="23">
        <f>F171</f>
        <v>490950</v>
      </c>
    </row>
    <row r="171" spans="1:6" ht="26.25" customHeight="1">
      <c r="A171" s="48"/>
      <c r="B171" s="8"/>
      <c r="C171" s="47" t="s">
        <v>282</v>
      </c>
      <c r="D171" s="9" t="s">
        <v>283</v>
      </c>
      <c r="E171" s="12" t="s">
        <v>281</v>
      </c>
      <c r="F171" s="13">
        <v>490950</v>
      </c>
    </row>
    <row r="172" spans="1:6" ht="23.25" customHeight="1">
      <c r="A172" s="49" t="s">
        <v>284</v>
      </c>
      <c r="B172" s="4"/>
      <c r="C172" s="50"/>
      <c r="D172" s="5" t="s">
        <v>285</v>
      </c>
      <c r="E172" s="10" t="s">
        <v>286</v>
      </c>
      <c r="F172" s="6">
        <f>F173+F193+F215+F233+F238+F254+F274+F276+F289</f>
        <v>5247340.73</v>
      </c>
    </row>
    <row r="173" spans="1:6" ht="16.5" customHeight="1">
      <c r="A173" s="44"/>
      <c r="B173" s="19" t="s">
        <v>287</v>
      </c>
      <c r="C173" s="45"/>
      <c r="D173" s="20" t="s">
        <v>288</v>
      </c>
      <c r="E173" s="21" t="s">
        <v>289</v>
      </c>
      <c r="F173" s="23">
        <f>SUM(F174:F192)</f>
        <v>1682520.1999999997</v>
      </c>
    </row>
    <row r="174" spans="1:6" ht="16.5" customHeight="1">
      <c r="A174" s="46"/>
      <c r="B174" s="7"/>
      <c r="C174" s="47" t="s">
        <v>152</v>
      </c>
      <c r="D174" s="9" t="s">
        <v>153</v>
      </c>
      <c r="E174" s="12" t="s">
        <v>290</v>
      </c>
      <c r="F174" s="13">
        <v>0</v>
      </c>
    </row>
    <row r="175" spans="1:6" ht="16.5" customHeight="1">
      <c r="A175" s="46"/>
      <c r="B175" s="11"/>
      <c r="C175" s="47" t="s">
        <v>291</v>
      </c>
      <c r="D175" s="9" t="s">
        <v>292</v>
      </c>
      <c r="E175" s="12" t="s">
        <v>122</v>
      </c>
      <c r="F175" s="13">
        <v>5000</v>
      </c>
    </row>
    <row r="176" spans="1:6" ht="16.5" customHeight="1">
      <c r="A176" s="46"/>
      <c r="B176" s="11"/>
      <c r="C176" s="47" t="s">
        <v>77</v>
      </c>
      <c r="D176" s="9" t="s">
        <v>78</v>
      </c>
      <c r="E176" s="12" t="s">
        <v>293</v>
      </c>
      <c r="F176" s="13">
        <v>1127321.96</v>
      </c>
    </row>
    <row r="177" spans="1:6" ht="16.5" customHeight="1">
      <c r="A177" s="46"/>
      <c r="B177" s="11"/>
      <c r="C177" s="47" t="s">
        <v>80</v>
      </c>
      <c r="D177" s="9" t="s">
        <v>81</v>
      </c>
      <c r="E177" s="12" t="s">
        <v>294</v>
      </c>
      <c r="F177" s="13">
        <v>122702.15</v>
      </c>
    </row>
    <row r="178" spans="1:6" ht="16.5" customHeight="1">
      <c r="A178" s="46"/>
      <c r="B178" s="11"/>
      <c r="C178" s="47" t="s">
        <v>38</v>
      </c>
      <c r="D178" s="9" t="s">
        <v>39</v>
      </c>
      <c r="E178" s="12" t="s">
        <v>295</v>
      </c>
      <c r="F178" s="13">
        <v>175257.57</v>
      </c>
    </row>
    <row r="179" spans="1:6" ht="16.5" customHeight="1">
      <c r="A179" s="46"/>
      <c r="B179" s="11"/>
      <c r="C179" s="47" t="s">
        <v>41</v>
      </c>
      <c r="D179" s="9" t="s">
        <v>42</v>
      </c>
      <c r="E179" s="12" t="s">
        <v>296</v>
      </c>
      <c r="F179" s="13">
        <v>24195.4</v>
      </c>
    </row>
    <row r="180" spans="1:6" ht="16.5" customHeight="1">
      <c r="A180" s="46"/>
      <c r="B180" s="11"/>
      <c r="C180" s="47" t="s">
        <v>44</v>
      </c>
      <c r="D180" s="9" t="s">
        <v>45</v>
      </c>
      <c r="E180" s="12" t="s">
        <v>297</v>
      </c>
      <c r="F180" s="13">
        <v>5508.06</v>
      </c>
    </row>
    <row r="181" spans="1:6" ht="16.5" customHeight="1">
      <c r="A181" s="46"/>
      <c r="B181" s="11"/>
      <c r="C181" s="47" t="s">
        <v>47</v>
      </c>
      <c r="D181" s="9" t="s">
        <v>48</v>
      </c>
      <c r="E181" s="12" t="s">
        <v>298</v>
      </c>
      <c r="F181" s="13">
        <v>10225.65</v>
      </c>
    </row>
    <row r="182" spans="1:6" ht="24.75" customHeight="1">
      <c r="A182" s="46"/>
      <c r="B182" s="11"/>
      <c r="C182" s="47" t="s">
        <v>299</v>
      </c>
      <c r="D182" s="9" t="s">
        <v>300</v>
      </c>
      <c r="E182" s="12" t="s">
        <v>90</v>
      </c>
      <c r="F182" s="13">
        <v>0</v>
      </c>
    </row>
    <row r="183" spans="1:6" ht="16.5" customHeight="1">
      <c r="A183" s="46"/>
      <c r="B183" s="11"/>
      <c r="C183" s="47" t="s">
        <v>87</v>
      </c>
      <c r="D183" s="9" t="s">
        <v>88</v>
      </c>
      <c r="E183" s="12" t="s">
        <v>301</v>
      </c>
      <c r="F183" s="13">
        <v>71555.77</v>
      </c>
    </row>
    <row r="184" spans="1:6" ht="16.5" customHeight="1">
      <c r="A184" s="46"/>
      <c r="B184" s="11"/>
      <c r="C184" s="47" t="s">
        <v>49</v>
      </c>
      <c r="D184" s="9" t="s">
        <v>50</v>
      </c>
      <c r="E184" s="12" t="s">
        <v>302</v>
      </c>
      <c r="F184" s="13">
        <v>367.16</v>
      </c>
    </row>
    <row r="185" spans="1:6" ht="16.5" customHeight="1">
      <c r="A185" s="46"/>
      <c r="B185" s="11"/>
      <c r="C185" s="47" t="s">
        <v>91</v>
      </c>
      <c r="D185" s="9" t="s">
        <v>92</v>
      </c>
      <c r="E185" s="12" t="s">
        <v>90</v>
      </c>
      <c r="F185" s="13">
        <v>680</v>
      </c>
    </row>
    <row r="186" spans="1:6" ht="16.5" customHeight="1">
      <c r="A186" s="46"/>
      <c r="B186" s="11"/>
      <c r="C186" s="47" t="s">
        <v>32</v>
      </c>
      <c r="D186" s="9" t="s">
        <v>33</v>
      </c>
      <c r="E186" s="12" t="s">
        <v>303</v>
      </c>
      <c r="F186" s="13">
        <v>16787.18</v>
      </c>
    </row>
    <row r="187" spans="1:6" ht="16.5" customHeight="1">
      <c r="A187" s="46"/>
      <c r="B187" s="11"/>
      <c r="C187" s="47" t="s">
        <v>163</v>
      </c>
      <c r="D187" s="9" t="s">
        <v>164</v>
      </c>
      <c r="E187" s="12" t="s">
        <v>90</v>
      </c>
      <c r="F187" s="13">
        <v>650.61</v>
      </c>
    </row>
    <row r="188" spans="1:6" ht="40.5" customHeight="1">
      <c r="A188" s="46"/>
      <c r="B188" s="11"/>
      <c r="C188" s="47" t="s">
        <v>98</v>
      </c>
      <c r="D188" s="9" t="s">
        <v>99</v>
      </c>
      <c r="E188" s="12" t="s">
        <v>102</v>
      </c>
      <c r="F188" s="13">
        <v>2308.39</v>
      </c>
    </row>
    <row r="189" spans="1:6" ht="16.5" customHeight="1">
      <c r="A189" s="52"/>
      <c r="B189" s="53"/>
      <c r="C189" s="54" t="s">
        <v>103</v>
      </c>
      <c r="D189" s="55" t="s">
        <v>104</v>
      </c>
      <c r="E189" s="12" t="s">
        <v>97</v>
      </c>
      <c r="F189" s="13">
        <v>783.3</v>
      </c>
    </row>
    <row r="190" spans="1:6" ht="16.5" customHeight="1">
      <c r="A190" s="56"/>
      <c r="B190" s="57"/>
      <c r="C190" s="58" t="s">
        <v>65</v>
      </c>
      <c r="D190" s="59" t="s">
        <v>66</v>
      </c>
      <c r="E190" s="12" t="s">
        <v>304</v>
      </c>
      <c r="F190" s="13">
        <v>2102</v>
      </c>
    </row>
    <row r="191" spans="1:6" ht="25.5" customHeight="1">
      <c r="A191" s="46"/>
      <c r="B191" s="11"/>
      <c r="C191" s="47" t="s">
        <v>105</v>
      </c>
      <c r="D191" s="9" t="s">
        <v>106</v>
      </c>
      <c r="E191" s="12" t="s">
        <v>305</v>
      </c>
      <c r="F191" s="13">
        <v>116655</v>
      </c>
    </row>
    <row r="192" spans="1:6" ht="27.75" customHeight="1">
      <c r="A192" s="46"/>
      <c r="B192" s="14"/>
      <c r="C192" s="47" t="s">
        <v>147</v>
      </c>
      <c r="D192" s="9" t="s">
        <v>148</v>
      </c>
      <c r="E192" s="12" t="s">
        <v>97</v>
      </c>
      <c r="F192" s="13">
        <v>420</v>
      </c>
    </row>
    <row r="193" spans="1:6" ht="16.5" customHeight="1">
      <c r="A193" s="46"/>
      <c r="B193" s="19" t="s">
        <v>306</v>
      </c>
      <c r="C193" s="45"/>
      <c r="D193" s="20" t="s">
        <v>307</v>
      </c>
      <c r="E193" s="21" t="s">
        <v>308</v>
      </c>
      <c r="F193" s="23">
        <f>SUM(F194:F214)</f>
        <v>1049891.01</v>
      </c>
    </row>
    <row r="194" spans="1:6" ht="41.25" customHeight="1">
      <c r="A194" s="46"/>
      <c r="B194" s="7"/>
      <c r="C194" s="47" t="s">
        <v>309</v>
      </c>
      <c r="D194" s="9" t="s">
        <v>310</v>
      </c>
      <c r="E194" s="12" t="s">
        <v>119</v>
      </c>
      <c r="F194" s="13">
        <v>4062.3</v>
      </c>
    </row>
    <row r="195" spans="1:6" ht="27.75" customHeight="1">
      <c r="A195" s="46"/>
      <c r="B195" s="11"/>
      <c r="C195" s="47" t="s">
        <v>311</v>
      </c>
      <c r="D195" s="9" t="s">
        <v>312</v>
      </c>
      <c r="E195" s="12" t="s">
        <v>313</v>
      </c>
      <c r="F195" s="13">
        <v>39286.98</v>
      </c>
    </row>
    <row r="196" spans="1:6" ht="16.5" customHeight="1">
      <c r="A196" s="46"/>
      <c r="B196" s="11"/>
      <c r="C196" s="47" t="s">
        <v>152</v>
      </c>
      <c r="D196" s="9" t="s">
        <v>153</v>
      </c>
      <c r="E196" s="12" t="s">
        <v>314</v>
      </c>
      <c r="F196" s="13">
        <v>480</v>
      </c>
    </row>
    <row r="197" spans="1:6" ht="16.5" customHeight="1">
      <c r="A197" s="46"/>
      <c r="B197" s="11"/>
      <c r="C197" s="47" t="s">
        <v>77</v>
      </c>
      <c r="D197" s="9" t="s">
        <v>78</v>
      </c>
      <c r="E197" s="12" t="s">
        <v>315</v>
      </c>
      <c r="F197" s="13">
        <v>651869.99</v>
      </c>
    </row>
    <row r="198" spans="1:6" ht="16.5" customHeight="1">
      <c r="A198" s="46"/>
      <c r="B198" s="11"/>
      <c r="C198" s="47" t="s">
        <v>80</v>
      </c>
      <c r="D198" s="9" t="s">
        <v>81</v>
      </c>
      <c r="E198" s="12" t="s">
        <v>316</v>
      </c>
      <c r="F198" s="13">
        <v>61877.8</v>
      </c>
    </row>
    <row r="199" spans="1:6" ht="16.5" customHeight="1">
      <c r="A199" s="46"/>
      <c r="B199" s="11"/>
      <c r="C199" s="47" t="s">
        <v>38</v>
      </c>
      <c r="D199" s="9" t="s">
        <v>39</v>
      </c>
      <c r="E199" s="12" t="s">
        <v>317</v>
      </c>
      <c r="F199" s="13">
        <v>95423.32</v>
      </c>
    </row>
    <row r="200" spans="1:6" ht="16.5" customHeight="1">
      <c r="A200" s="46"/>
      <c r="B200" s="11"/>
      <c r="C200" s="47" t="s">
        <v>41</v>
      </c>
      <c r="D200" s="9" t="s">
        <v>42</v>
      </c>
      <c r="E200" s="12" t="s">
        <v>318</v>
      </c>
      <c r="F200" s="13">
        <v>14306.04</v>
      </c>
    </row>
    <row r="201" spans="1:6" ht="16.5" customHeight="1">
      <c r="A201" s="63"/>
      <c r="B201" s="11"/>
      <c r="C201" s="47" t="s">
        <v>44</v>
      </c>
      <c r="D201" s="9" t="s">
        <v>45</v>
      </c>
      <c r="E201" s="12" t="s">
        <v>102</v>
      </c>
      <c r="F201" s="13">
        <v>600</v>
      </c>
    </row>
    <row r="202" spans="1:6" ht="16.5" customHeight="1">
      <c r="A202" s="63"/>
      <c r="B202" s="11"/>
      <c r="C202" s="47" t="s">
        <v>47</v>
      </c>
      <c r="D202" s="9" t="s">
        <v>48</v>
      </c>
      <c r="E202" s="12" t="s">
        <v>319</v>
      </c>
      <c r="F202" s="13">
        <v>14517.04</v>
      </c>
    </row>
    <row r="203" spans="1:6" ht="24" customHeight="1">
      <c r="A203" s="63"/>
      <c r="B203" s="11"/>
      <c r="C203" s="47" t="s">
        <v>299</v>
      </c>
      <c r="D203" s="9" t="s">
        <v>300</v>
      </c>
      <c r="E203" s="12" t="s">
        <v>198</v>
      </c>
      <c r="F203" s="13">
        <v>908.98</v>
      </c>
    </row>
    <row r="204" spans="1:6" ht="16.5" customHeight="1">
      <c r="A204" s="63"/>
      <c r="B204" s="11"/>
      <c r="C204" s="47" t="s">
        <v>87</v>
      </c>
      <c r="D204" s="9" t="s">
        <v>88</v>
      </c>
      <c r="E204" s="12" t="s">
        <v>320</v>
      </c>
      <c r="F204" s="13">
        <v>48530.69</v>
      </c>
    </row>
    <row r="205" spans="1:6" ht="16.5" customHeight="1">
      <c r="A205" s="63"/>
      <c r="B205" s="11"/>
      <c r="C205" s="47" t="s">
        <v>49</v>
      </c>
      <c r="D205" s="9" t="s">
        <v>50</v>
      </c>
      <c r="E205" s="12" t="s">
        <v>321</v>
      </c>
      <c r="F205" s="13">
        <v>6297.35</v>
      </c>
    </row>
    <row r="206" spans="1:6" ht="16.5" customHeight="1">
      <c r="A206" s="63"/>
      <c r="B206" s="11"/>
      <c r="C206" s="47" t="s">
        <v>91</v>
      </c>
      <c r="D206" s="9" t="s">
        <v>92</v>
      </c>
      <c r="E206" s="12" t="s">
        <v>322</v>
      </c>
      <c r="F206" s="13">
        <v>360</v>
      </c>
    </row>
    <row r="207" spans="1:6" ht="16.5" customHeight="1">
      <c r="A207" s="63"/>
      <c r="B207" s="11"/>
      <c r="C207" s="47" t="s">
        <v>32</v>
      </c>
      <c r="D207" s="9" t="s">
        <v>33</v>
      </c>
      <c r="E207" s="12" t="s">
        <v>323</v>
      </c>
      <c r="F207" s="13">
        <v>7138.65</v>
      </c>
    </row>
    <row r="208" spans="1:6" ht="16.5" customHeight="1">
      <c r="A208" s="63"/>
      <c r="B208" s="11"/>
      <c r="C208" s="47" t="s">
        <v>163</v>
      </c>
      <c r="D208" s="9" t="s">
        <v>164</v>
      </c>
      <c r="E208" s="12" t="s">
        <v>13</v>
      </c>
      <c r="F208" s="13">
        <v>529.11</v>
      </c>
    </row>
    <row r="209" spans="1:6" ht="40.5" customHeight="1">
      <c r="A209" s="63"/>
      <c r="B209" s="11"/>
      <c r="C209" s="47" t="s">
        <v>98</v>
      </c>
      <c r="D209" s="9" t="s">
        <v>99</v>
      </c>
      <c r="E209" s="12" t="s">
        <v>198</v>
      </c>
      <c r="F209" s="13">
        <v>1239.19</v>
      </c>
    </row>
    <row r="210" spans="1:6" ht="16.5" customHeight="1">
      <c r="A210" s="63"/>
      <c r="B210" s="11"/>
      <c r="C210" s="47" t="s">
        <v>103</v>
      </c>
      <c r="D210" s="9" t="s">
        <v>104</v>
      </c>
      <c r="E210" s="12" t="s">
        <v>90</v>
      </c>
      <c r="F210" s="13">
        <v>513.74</v>
      </c>
    </row>
    <row r="211" spans="1:6" ht="16.5" customHeight="1">
      <c r="A211" s="63"/>
      <c r="B211" s="11"/>
      <c r="C211" s="47" t="s">
        <v>65</v>
      </c>
      <c r="D211" s="9" t="s">
        <v>66</v>
      </c>
      <c r="E211" s="12" t="s">
        <v>304</v>
      </c>
      <c r="F211" s="13">
        <v>0</v>
      </c>
    </row>
    <row r="212" spans="1:6" ht="25.5" customHeight="1">
      <c r="A212" s="63"/>
      <c r="B212" s="11"/>
      <c r="C212" s="47" t="s">
        <v>105</v>
      </c>
      <c r="D212" s="9" t="s">
        <v>106</v>
      </c>
      <c r="E212" s="12" t="s">
        <v>324</v>
      </c>
      <c r="F212" s="13">
        <v>64846</v>
      </c>
    </row>
    <row r="213" spans="1:6" ht="27" customHeight="1">
      <c r="A213" s="63"/>
      <c r="B213" s="11"/>
      <c r="C213" s="47" t="s">
        <v>147</v>
      </c>
      <c r="D213" s="9" t="s">
        <v>148</v>
      </c>
      <c r="E213" s="12" t="s">
        <v>13</v>
      </c>
      <c r="F213" s="13">
        <v>420</v>
      </c>
    </row>
    <row r="214" spans="1:6" ht="18.75" customHeight="1">
      <c r="A214" s="63"/>
      <c r="B214" s="14"/>
      <c r="C214" s="47" t="s">
        <v>53</v>
      </c>
      <c r="D214" s="9" t="s">
        <v>54</v>
      </c>
      <c r="E214" s="12" t="s">
        <v>325</v>
      </c>
      <c r="F214" s="13">
        <v>36683.83</v>
      </c>
    </row>
    <row r="215" spans="1:6" ht="18.75" customHeight="1">
      <c r="A215" s="63"/>
      <c r="B215" s="19" t="s">
        <v>326</v>
      </c>
      <c r="C215" s="45"/>
      <c r="D215" s="20" t="s">
        <v>327</v>
      </c>
      <c r="E215" s="21" t="s">
        <v>328</v>
      </c>
      <c r="F215" s="23">
        <f>SUM(F216:F232)</f>
        <v>1177842.48</v>
      </c>
    </row>
    <row r="216" spans="1:6" ht="16.5" customHeight="1">
      <c r="A216" s="63"/>
      <c r="B216" s="7"/>
      <c r="C216" s="47" t="s">
        <v>152</v>
      </c>
      <c r="D216" s="9" t="s">
        <v>153</v>
      </c>
      <c r="E216" s="12" t="s">
        <v>329</v>
      </c>
      <c r="F216" s="13">
        <v>1048.05</v>
      </c>
    </row>
    <row r="217" spans="1:6" ht="16.5" customHeight="1">
      <c r="A217" s="63"/>
      <c r="B217" s="11"/>
      <c r="C217" s="47" t="s">
        <v>291</v>
      </c>
      <c r="D217" s="9" t="s">
        <v>292</v>
      </c>
      <c r="E217" s="12" t="s">
        <v>122</v>
      </c>
      <c r="F217" s="13">
        <v>2650</v>
      </c>
    </row>
    <row r="218" spans="1:6" ht="16.5" customHeight="1">
      <c r="A218" s="63"/>
      <c r="B218" s="11"/>
      <c r="C218" s="47" t="s">
        <v>77</v>
      </c>
      <c r="D218" s="9" t="s">
        <v>78</v>
      </c>
      <c r="E218" s="12" t="s">
        <v>330</v>
      </c>
      <c r="F218" s="13">
        <v>760420.89</v>
      </c>
    </row>
    <row r="219" spans="1:6" ht="16.5" customHeight="1">
      <c r="A219" s="63"/>
      <c r="B219" s="11"/>
      <c r="C219" s="47" t="s">
        <v>80</v>
      </c>
      <c r="D219" s="9" t="s">
        <v>81</v>
      </c>
      <c r="E219" s="12" t="s">
        <v>331</v>
      </c>
      <c r="F219" s="13">
        <v>76935.89</v>
      </c>
    </row>
    <row r="220" spans="1:6" ht="16.5" customHeight="1">
      <c r="A220" s="63"/>
      <c r="B220" s="11"/>
      <c r="C220" s="47" t="s">
        <v>38</v>
      </c>
      <c r="D220" s="9" t="s">
        <v>39</v>
      </c>
      <c r="E220" s="12" t="s">
        <v>332</v>
      </c>
      <c r="F220" s="13">
        <v>118063.94</v>
      </c>
    </row>
    <row r="221" spans="1:6" ht="16.5" customHeight="1">
      <c r="A221" s="63"/>
      <c r="B221" s="11"/>
      <c r="C221" s="47" t="s">
        <v>41</v>
      </c>
      <c r="D221" s="9" t="s">
        <v>42</v>
      </c>
      <c r="E221" s="12" t="s">
        <v>333</v>
      </c>
      <c r="F221" s="13">
        <v>16207.49</v>
      </c>
    </row>
    <row r="222" spans="1:6" ht="16.5" customHeight="1">
      <c r="A222" s="63"/>
      <c r="B222" s="11"/>
      <c r="C222" s="47" t="s">
        <v>44</v>
      </c>
      <c r="D222" s="9" t="s">
        <v>45</v>
      </c>
      <c r="E222" s="12" t="s">
        <v>334</v>
      </c>
      <c r="F222" s="13">
        <v>5272.83</v>
      </c>
    </row>
    <row r="223" spans="1:6" ht="16.5" customHeight="1">
      <c r="A223" s="63"/>
      <c r="B223" s="11"/>
      <c r="C223" s="47" t="s">
        <v>47</v>
      </c>
      <c r="D223" s="9" t="s">
        <v>48</v>
      </c>
      <c r="E223" s="12" t="s">
        <v>335</v>
      </c>
      <c r="F223" s="13">
        <v>15376.02</v>
      </c>
    </row>
    <row r="224" spans="1:6" ht="30.75" customHeight="1">
      <c r="A224" s="63"/>
      <c r="B224" s="11"/>
      <c r="C224" s="47" t="s">
        <v>299</v>
      </c>
      <c r="D224" s="9" t="s">
        <v>300</v>
      </c>
      <c r="E224" s="12" t="s">
        <v>122</v>
      </c>
      <c r="F224" s="13">
        <v>1094.16</v>
      </c>
    </row>
    <row r="225" spans="1:6" ht="16.5" customHeight="1">
      <c r="A225" s="63"/>
      <c r="B225" s="11"/>
      <c r="C225" s="47" t="s">
        <v>87</v>
      </c>
      <c r="D225" s="9" t="s">
        <v>88</v>
      </c>
      <c r="E225" s="12" t="s">
        <v>336</v>
      </c>
      <c r="F225" s="13">
        <v>108726</v>
      </c>
    </row>
    <row r="226" spans="1:6" ht="16.5" customHeight="1">
      <c r="A226" s="63"/>
      <c r="B226" s="11"/>
      <c r="C226" s="47" t="s">
        <v>49</v>
      </c>
      <c r="D226" s="9" t="s">
        <v>50</v>
      </c>
      <c r="E226" s="12" t="s">
        <v>259</v>
      </c>
      <c r="F226" s="13">
        <v>0</v>
      </c>
    </row>
    <row r="227" spans="1:6" ht="16.5" customHeight="1">
      <c r="A227" s="63"/>
      <c r="B227" s="11"/>
      <c r="C227" s="47" t="s">
        <v>91</v>
      </c>
      <c r="D227" s="9" t="s">
        <v>92</v>
      </c>
      <c r="E227" s="12" t="s">
        <v>90</v>
      </c>
      <c r="F227" s="13">
        <v>940</v>
      </c>
    </row>
    <row r="228" spans="1:6" ht="16.5" customHeight="1">
      <c r="A228" s="64"/>
      <c r="B228" s="53"/>
      <c r="C228" s="54" t="s">
        <v>32</v>
      </c>
      <c r="D228" s="55" t="s">
        <v>33</v>
      </c>
      <c r="E228" s="12" t="s">
        <v>337</v>
      </c>
      <c r="F228" s="13">
        <v>7675.2</v>
      </c>
    </row>
    <row r="229" spans="1:6" ht="40.5" customHeight="1">
      <c r="A229" s="65"/>
      <c r="B229" s="57"/>
      <c r="C229" s="58" t="s">
        <v>98</v>
      </c>
      <c r="D229" s="59" t="s">
        <v>99</v>
      </c>
      <c r="E229" s="12" t="s">
        <v>8</v>
      </c>
      <c r="F229" s="13">
        <v>955.32</v>
      </c>
    </row>
    <row r="230" spans="1:6" ht="16.5" customHeight="1">
      <c r="A230" s="63"/>
      <c r="B230" s="11"/>
      <c r="C230" s="47" t="s">
        <v>103</v>
      </c>
      <c r="D230" s="9" t="s">
        <v>104</v>
      </c>
      <c r="E230" s="12" t="s">
        <v>198</v>
      </c>
      <c r="F230" s="13">
        <v>1694.69</v>
      </c>
    </row>
    <row r="231" spans="1:6" ht="25.5" customHeight="1">
      <c r="A231" s="63"/>
      <c r="B231" s="11"/>
      <c r="C231" s="47" t="s">
        <v>105</v>
      </c>
      <c r="D231" s="9" t="s">
        <v>106</v>
      </c>
      <c r="E231" s="12" t="s">
        <v>338</v>
      </c>
      <c r="F231" s="13">
        <v>60362</v>
      </c>
    </row>
    <row r="232" spans="1:6" ht="27.75" customHeight="1">
      <c r="A232" s="63"/>
      <c r="B232" s="14"/>
      <c r="C232" s="47" t="s">
        <v>147</v>
      </c>
      <c r="D232" s="9" t="s">
        <v>148</v>
      </c>
      <c r="E232" s="12" t="s">
        <v>339</v>
      </c>
      <c r="F232" s="13">
        <v>420</v>
      </c>
    </row>
    <row r="233" spans="1:6" ht="16.5" customHeight="1">
      <c r="A233" s="63"/>
      <c r="B233" s="19" t="s">
        <v>340</v>
      </c>
      <c r="C233" s="45"/>
      <c r="D233" s="20" t="s">
        <v>341</v>
      </c>
      <c r="E233" s="21" t="s">
        <v>342</v>
      </c>
      <c r="F233" s="23">
        <f>SUM(F234:F237)</f>
        <v>95451.85</v>
      </c>
    </row>
    <row r="234" spans="1:6" ht="16.5" customHeight="1">
      <c r="A234" s="63"/>
      <c r="B234" s="7"/>
      <c r="C234" s="47" t="s">
        <v>38</v>
      </c>
      <c r="D234" s="9" t="s">
        <v>39</v>
      </c>
      <c r="E234" s="12" t="s">
        <v>343</v>
      </c>
      <c r="F234" s="13">
        <v>1265.26</v>
      </c>
    </row>
    <row r="235" spans="1:6" ht="16.5" customHeight="1">
      <c r="A235" s="63"/>
      <c r="B235" s="11"/>
      <c r="C235" s="47" t="s">
        <v>41</v>
      </c>
      <c r="D235" s="9" t="s">
        <v>42</v>
      </c>
      <c r="E235" s="12" t="s">
        <v>344</v>
      </c>
      <c r="F235" s="13">
        <v>170.3</v>
      </c>
    </row>
    <row r="236" spans="1:6" ht="16.5" customHeight="1">
      <c r="A236" s="63"/>
      <c r="B236" s="11"/>
      <c r="C236" s="47" t="s">
        <v>44</v>
      </c>
      <c r="D236" s="9" t="s">
        <v>45</v>
      </c>
      <c r="E236" s="12" t="s">
        <v>345</v>
      </c>
      <c r="F236" s="13">
        <v>14069.69</v>
      </c>
    </row>
    <row r="237" spans="1:6" ht="16.5" customHeight="1">
      <c r="A237" s="63"/>
      <c r="B237" s="14"/>
      <c r="C237" s="47" t="s">
        <v>32</v>
      </c>
      <c r="D237" s="9" t="s">
        <v>33</v>
      </c>
      <c r="E237" s="12" t="s">
        <v>346</v>
      </c>
      <c r="F237" s="13">
        <v>79946.6</v>
      </c>
    </row>
    <row r="238" spans="1:6" ht="25.5" customHeight="1">
      <c r="A238" s="63"/>
      <c r="B238" s="19" t="s">
        <v>347</v>
      </c>
      <c r="C238" s="45"/>
      <c r="D238" s="20" t="s">
        <v>348</v>
      </c>
      <c r="E238" s="21" t="s">
        <v>349</v>
      </c>
      <c r="F238" s="23">
        <f>SUM(F239:F253)</f>
        <v>233774.31</v>
      </c>
    </row>
    <row r="239" spans="1:6" ht="16.5" customHeight="1">
      <c r="A239" s="63"/>
      <c r="B239" s="7"/>
      <c r="C239" s="47" t="s">
        <v>152</v>
      </c>
      <c r="D239" s="9" t="s">
        <v>153</v>
      </c>
      <c r="E239" s="12" t="s">
        <v>350</v>
      </c>
      <c r="F239" s="13">
        <v>105</v>
      </c>
    </row>
    <row r="240" spans="1:6" ht="16.5" customHeight="1">
      <c r="A240" s="63"/>
      <c r="B240" s="11"/>
      <c r="C240" s="47" t="s">
        <v>77</v>
      </c>
      <c r="D240" s="9" t="s">
        <v>78</v>
      </c>
      <c r="E240" s="12" t="s">
        <v>351</v>
      </c>
      <c r="F240" s="13">
        <v>154292.06</v>
      </c>
    </row>
    <row r="241" spans="1:6" ht="16.5" customHeight="1">
      <c r="A241" s="63"/>
      <c r="B241" s="11"/>
      <c r="C241" s="47" t="s">
        <v>80</v>
      </c>
      <c r="D241" s="9" t="s">
        <v>81</v>
      </c>
      <c r="E241" s="12" t="s">
        <v>352</v>
      </c>
      <c r="F241" s="13">
        <v>16698.55</v>
      </c>
    </row>
    <row r="242" spans="1:6" ht="16.5" customHeight="1">
      <c r="A242" s="63"/>
      <c r="B242" s="11"/>
      <c r="C242" s="47" t="s">
        <v>38</v>
      </c>
      <c r="D242" s="9" t="s">
        <v>39</v>
      </c>
      <c r="E242" s="12" t="s">
        <v>353</v>
      </c>
      <c r="F242" s="13">
        <v>24205.23</v>
      </c>
    </row>
    <row r="243" spans="1:6" ht="16.5" customHeight="1">
      <c r="A243" s="63"/>
      <c r="B243" s="11"/>
      <c r="C243" s="47" t="s">
        <v>41</v>
      </c>
      <c r="D243" s="9" t="s">
        <v>42</v>
      </c>
      <c r="E243" s="12" t="s">
        <v>354</v>
      </c>
      <c r="F243" s="13">
        <v>2542.08</v>
      </c>
    </row>
    <row r="244" spans="1:6" ht="16.5" customHeight="1">
      <c r="A244" s="63"/>
      <c r="B244" s="11"/>
      <c r="C244" s="47" t="s">
        <v>44</v>
      </c>
      <c r="D244" s="9" t="s">
        <v>45</v>
      </c>
      <c r="E244" s="12" t="s">
        <v>119</v>
      </c>
      <c r="F244" s="13">
        <v>6632.5</v>
      </c>
    </row>
    <row r="245" spans="1:6" ht="16.5" customHeight="1">
      <c r="A245" s="66"/>
      <c r="B245" s="11"/>
      <c r="C245" s="47" t="s">
        <v>47</v>
      </c>
      <c r="D245" s="9" t="s">
        <v>48</v>
      </c>
      <c r="E245" s="12" t="s">
        <v>355</v>
      </c>
      <c r="F245" s="13">
        <v>16904.44</v>
      </c>
    </row>
    <row r="246" spans="1:6" ht="16.5" customHeight="1">
      <c r="A246" s="66"/>
      <c r="B246" s="11"/>
      <c r="C246" s="47" t="s">
        <v>91</v>
      </c>
      <c r="D246" s="9" t="s">
        <v>92</v>
      </c>
      <c r="E246" s="12" t="s">
        <v>356</v>
      </c>
      <c r="F246" s="13">
        <v>0</v>
      </c>
    </row>
    <row r="247" spans="1:6" ht="16.5" customHeight="1">
      <c r="A247" s="66"/>
      <c r="B247" s="11"/>
      <c r="C247" s="47" t="s">
        <v>32</v>
      </c>
      <c r="D247" s="9" t="s">
        <v>33</v>
      </c>
      <c r="E247" s="12" t="s">
        <v>357</v>
      </c>
      <c r="F247" s="13">
        <v>2440.5</v>
      </c>
    </row>
    <row r="248" spans="1:6" ht="37.5" customHeight="1">
      <c r="A248" s="66"/>
      <c r="B248" s="11"/>
      <c r="C248" s="47" t="s">
        <v>95</v>
      </c>
      <c r="D248" s="9" t="s">
        <v>96</v>
      </c>
      <c r="E248" s="12" t="s">
        <v>358</v>
      </c>
      <c r="F248" s="13">
        <v>276.75</v>
      </c>
    </row>
    <row r="249" spans="1:6" ht="40.5" customHeight="1">
      <c r="A249" s="66"/>
      <c r="B249" s="11"/>
      <c r="C249" s="47" t="s">
        <v>98</v>
      </c>
      <c r="D249" s="9" t="s">
        <v>99</v>
      </c>
      <c r="E249" s="12" t="s">
        <v>198</v>
      </c>
      <c r="F249" s="13">
        <v>2123</v>
      </c>
    </row>
    <row r="250" spans="1:6" ht="16.5" customHeight="1">
      <c r="A250" s="66"/>
      <c r="B250" s="11"/>
      <c r="C250" s="47" t="s">
        <v>103</v>
      </c>
      <c r="D250" s="9" t="s">
        <v>104</v>
      </c>
      <c r="E250" s="12" t="s">
        <v>224</v>
      </c>
      <c r="F250" s="13">
        <v>485.85</v>
      </c>
    </row>
    <row r="251" spans="1:6" ht="24.75" customHeight="1">
      <c r="A251" s="66"/>
      <c r="B251" s="11"/>
      <c r="C251" s="47" t="s">
        <v>105</v>
      </c>
      <c r="D251" s="9" t="s">
        <v>106</v>
      </c>
      <c r="E251" s="12" t="s">
        <v>359</v>
      </c>
      <c r="F251" s="13">
        <v>4977</v>
      </c>
    </row>
    <row r="252" spans="1:6" ht="26.25" customHeight="1">
      <c r="A252" s="66"/>
      <c r="B252" s="11"/>
      <c r="C252" s="47" t="s">
        <v>360</v>
      </c>
      <c r="D252" s="9" t="s">
        <v>361</v>
      </c>
      <c r="E252" s="12" t="s">
        <v>362</v>
      </c>
      <c r="F252" s="13">
        <v>1.35</v>
      </c>
    </row>
    <row r="253" spans="1:6" ht="24.75" customHeight="1">
      <c r="A253" s="66"/>
      <c r="B253" s="14"/>
      <c r="C253" s="47" t="s">
        <v>147</v>
      </c>
      <c r="D253" s="9" t="s">
        <v>148</v>
      </c>
      <c r="E253" s="12" t="s">
        <v>122</v>
      </c>
      <c r="F253" s="13">
        <v>2090</v>
      </c>
    </row>
    <row r="254" spans="1:6" ht="16.5" customHeight="1">
      <c r="A254" s="66"/>
      <c r="B254" s="19" t="s">
        <v>363</v>
      </c>
      <c r="C254" s="45"/>
      <c r="D254" s="20" t="s">
        <v>364</v>
      </c>
      <c r="E254" s="21" t="s">
        <v>365</v>
      </c>
      <c r="F254" s="23">
        <f>SUM(F255:F273)</f>
        <v>807065.91</v>
      </c>
    </row>
    <row r="255" spans="1:6" ht="16.5" customHeight="1">
      <c r="A255" s="66"/>
      <c r="B255" s="7"/>
      <c r="C255" s="47" t="s">
        <v>152</v>
      </c>
      <c r="D255" s="9" t="s">
        <v>153</v>
      </c>
      <c r="E255" s="12" t="s">
        <v>366</v>
      </c>
      <c r="F255" s="13">
        <v>588.66</v>
      </c>
    </row>
    <row r="256" spans="1:6" ht="16.5" customHeight="1">
      <c r="A256" s="66"/>
      <c r="B256" s="11"/>
      <c r="C256" s="47" t="s">
        <v>291</v>
      </c>
      <c r="D256" s="9" t="s">
        <v>292</v>
      </c>
      <c r="E256" s="12" t="s">
        <v>102</v>
      </c>
      <c r="F256" s="13">
        <v>600</v>
      </c>
    </row>
    <row r="257" spans="1:6" ht="16.5" customHeight="1">
      <c r="A257" s="66"/>
      <c r="B257" s="11"/>
      <c r="C257" s="47" t="s">
        <v>77</v>
      </c>
      <c r="D257" s="9" t="s">
        <v>78</v>
      </c>
      <c r="E257" s="12" t="s">
        <v>367</v>
      </c>
      <c r="F257" s="13">
        <v>455914.76</v>
      </c>
    </row>
    <row r="258" spans="1:6" ht="16.5" customHeight="1">
      <c r="A258" s="66"/>
      <c r="B258" s="11"/>
      <c r="C258" s="47" t="s">
        <v>80</v>
      </c>
      <c r="D258" s="9" t="s">
        <v>81</v>
      </c>
      <c r="E258" s="12" t="s">
        <v>368</v>
      </c>
      <c r="F258" s="13">
        <v>47771.58</v>
      </c>
    </row>
    <row r="259" spans="1:6" ht="16.5" customHeight="1">
      <c r="A259" s="66"/>
      <c r="B259" s="11"/>
      <c r="C259" s="47" t="s">
        <v>38</v>
      </c>
      <c r="D259" s="9" t="s">
        <v>39</v>
      </c>
      <c r="E259" s="12" t="s">
        <v>369</v>
      </c>
      <c r="F259" s="13">
        <v>71517.39</v>
      </c>
    </row>
    <row r="260" spans="1:6" ht="16.5" customHeight="1">
      <c r="A260" s="66"/>
      <c r="B260" s="11"/>
      <c r="C260" s="47" t="s">
        <v>41</v>
      </c>
      <c r="D260" s="9" t="s">
        <v>42</v>
      </c>
      <c r="E260" s="12" t="s">
        <v>370</v>
      </c>
      <c r="F260" s="13">
        <v>10113.68</v>
      </c>
    </row>
    <row r="261" spans="1:6" ht="16.5" customHeight="1">
      <c r="A261" s="66"/>
      <c r="B261" s="11"/>
      <c r="C261" s="47" t="s">
        <v>44</v>
      </c>
      <c r="D261" s="9" t="s">
        <v>45</v>
      </c>
      <c r="E261" s="12" t="s">
        <v>371</v>
      </c>
      <c r="F261" s="13">
        <v>6290.93</v>
      </c>
    </row>
    <row r="262" spans="1:6" ht="16.5" customHeight="1">
      <c r="A262" s="66"/>
      <c r="B262" s="11"/>
      <c r="C262" s="47" t="s">
        <v>47</v>
      </c>
      <c r="D262" s="9" t="s">
        <v>48</v>
      </c>
      <c r="E262" s="12" t="s">
        <v>372</v>
      </c>
      <c r="F262" s="13">
        <v>17312.06</v>
      </c>
    </row>
    <row r="263" spans="1:6" ht="16.5" customHeight="1">
      <c r="A263" s="66"/>
      <c r="B263" s="11"/>
      <c r="C263" s="47" t="s">
        <v>49</v>
      </c>
      <c r="D263" s="9" t="s">
        <v>50</v>
      </c>
      <c r="E263" s="12" t="s">
        <v>337</v>
      </c>
      <c r="F263" s="13">
        <v>6408.3</v>
      </c>
    </row>
    <row r="264" spans="1:6" ht="16.5" customHeight="1">
      <c r="A264" s="66"/>
      <c r="B264" s="11"/>
      <c r="C264" s="47" t="s">
        <v>91</v>
      </c>
      <c r="D264" s="9" t="s">
        <v>92</v>
      </c>
      <c r="E264" s="12" t="s">
        <v>13</v>
      </c>
      <c r="F264" s="13">
        <v>470</v>
      </c>
    </row>
    <row r="265" spans="1:6" ht="16.5" customHeight="1">
      <c r="A265" s="66"/>
      <c r="B265" s="11"/>
      <c r="C265" s="47" t="s">
        <v>32</v>
      </c>
      <c r="D265" s="9" t="s">
        <v>33</v>
      </c>
      <c r="E265" s="12" t="s">
        <v>373</v>
      </c>
      <c r="F265" s="13">
        <v>10717.86</v>
      </c>
    </row>
    <row r="266" spans="1:6" ht="16.5" customHeight="1">
      <c r="A266" s="67"/>
      <c r="B266" s="53"/>
      <c r="C266" s="54" t="s">
        <v>163</v>
      </c>
      <c r="D266" s="55" t="s">
        <v>164</v>
      </c>
      <c r="E266" s="12" t="s">
        <v>198</v>
      </c>
      <c r="F266" s="13">
        <v>2597.82</v>
      </c>
    </row>
    <row r="267" spans="1:6" ht="39.75" customHeight="1">
      <c r="A267" s="68"/>
      <c r="B267" s="57"/>
      <c r="C267" s="58" t="s">
        <v>95</v>
      </c>
      <c r="D267" s="59" t="s">
        <v>96</v>
      </c>
      <c r="E267" s="12" t="s">
        <v>304</v>
      </c>
      <c r="F267" s="13">
        <v>1738.57</v>
      </c>
    </row>
    <row r="268" spans="1:6" ht="39.75" customHeight="1">
      <c r="A268" s="66"/>
      <c r="B268" s="11"/>
      <c r="C268" s="47" t="s">
        <v>98</v>
      </c>
      <c r="D268" s="9" t="s">
        <v>99</v>
      </c>
      <c r="E268" s="12" t="s">
        <v>198</v>
      </c>
      <c r="F268" s="13">
        <v>1432.1</v>
      </c>
    </row>
    <row r="269" spans="1:6" ht="16.5" customHeight="1">
      <c r="A269" s="66"/>
      <c r="B269" s="11"/>
      <c r="C269" s="47" t="s">
        <v>103</v>
      </c>
      <c r="D269" s="9" t="s">
        <v>104</v>
      </c>
      <c r="E269" s="12" t="s">
        <v>90</v>
      </c>
      <c r="F269" s="13">
        <v>582.2</v>
      </c>
    </row>
    <row r="270" spans="1:6" ht="16.5" customHeight="1">
      <c r="A270" s="66"/>
      <c r="B270" s="11"/>
      <c r="C270" s="47" t="s">
        <v>65</v>
      </c>
      <c r="D270" s="9" t="s">
        <v>66</v>
      </c>
      <c r="E270" s="12" t="s">
        <v>198</v>
      </c>
      <c r="F270" s="13">
        <v>0</v>
      </c>
    </row>
    <row r="271" spans="1:6" ht="24.75" customHeight="1">
      <c r="A271" s="66"/>
      <c r="B271" s="11"/>
      <c r="C271" s="47" t="s">
        <v>105</v>
      </c>
      <c r="D271" s="9" t="s">
        <v>106</v>
      </c>
      <c r="E271" s="12" t="s">
        <v>374</v>
      </c>
      <c r="F271" s="13">
        <v>37660</v>
      </c>
    </row>
    <row r="272" spans="1:6" ht="27.75" customHeight="1">
      <c r="A272" s="66"/>
      <c r="B272" s="11"/>
      <c r="C272" s="47" t="s">
        <v>147</v>
      </c>
      <c r="D272" s="9" t="s">
        <v>148</v>
      </c>
      <c r="E272" s="12" t="s">
        <v>13</v>
      </c>
      <c r="F272" s="13">
        <v>150</v>
      </c>
    </row>
    <row r="273" spans="1:6" ht="16.5" customHeight="1">
      <c r="A273" s="66"/>
      <c r="B273" s="14"/>
      <c r="C273" s="47" t="s">
        <v>53</v>
      </c>
      <c r="D273" s="9" t="s">
        <v>54</v>
      </c>
      <c r="E273" s="12" t="s">
        <v>375</v>
      </c>
      <c r="F273" s="13">
        <v>135200</v>
      </c>
    </row>
    <row r="274" spans="1:6" ht="16.5" customHeight="1">
      <c r="A274" s="66"/>
      <c r="B274" s="19" t="s">
        <v>376</v>
      </c>
      <c r="C274" s="45"/>
      <c r="D274" s="20" t="s">
        <v>377</v>
      </c>
      <c r="E274" s="21" t="s">
        <v>378</v>
      </c>
      <c r="F274" s="23">
        <f>F275</f>
        <v>9091.24</v>
      </c>
    </row>
    <row r="275" spans="1:6" ht="16.5" customHeight="1">
      <c r="A275" s="66"/>
      <c r="B275" s="8"/>
      <c r="C275" s="47" t="s">
        <v>32</v>
      </c>
      <c r="D275" s="9" t="s">
        <v>33</v>
      </c>
      <c r="E275" s="12" t="s">
        <v>378</v>
      </c>
      <c r="F275" s="13">
        <v>9091.24</v>
      </c>
    </row>
    <row r="276" spans="1:6" ht="16.5" customHeight="1">
      <c r="A276" s="66"/>
      <c r="B276" s="19" t="s">
        <v>379</v>
      </c>
      <c r="C276" s="45"/>
      <c r="D276" s="20" t="s">
        <v>380</v>
      </c>
      <c r="E276" s="21" t="s">
        <v>381</v>
      </c>
      <c r="F276" s="23">
        <f>SUM(F277:F288)</f>
        <v>191666.73</v>
      </c>
    </row>
    <row r="277" spans="1:6" ht="16.5" customHeight="1">
      <c r="A277" s="66"/>
      <c r="B277" s="7"/>
      <c r="C277" s="47" t="s">
        <v>152</v>
      </c>
      <c r="D277" s="9" t="s">
        <v>153</v>
      </c>
      <c r="E277" s="12" t="s">
        <v>382</v>
      </c>
      <c r="F277" s="13">
        <v>0</v>
      </c>
    </row>
    <row r="278" spans="1:6" ht="16.5" customHeight="1">
      <c r="A278" s="66"/>
      <c r="B278" s="11"/>
      <c r="C278" s="47" t="s">
        <v>77</v>
      </c>
      <c r="D278" s="9" t="s">
        <v>78</v>
      </c>
      <c r="E278" s="12" t="s">
        <v>383</v>
      </c>
      <c r="F278" s="13">
        <v>142203.58</v>
      </c>
    </row>
    <row r="279" spans="1:6" ht="16.5" customHeight="1">
      <c r="A279" s="66"/>
      <c r="B279" s="11"/>
      <c r="C279" s="47" t="s">
        <v>80</v>
      </c>
      <c r="D279" s="9" t="s">
        <v>81</v>
      </c>
      <c r="E279" s="12" t="s">
        <v>384</v>
      </c>
      <c r="F279" s="13">
        <v>13484.27</v>
      </c>
    </row>
    <row r="280" spans="1:6" ht="16.5" customHeight="1">
      <c r="A280" s="66"/>
      <c r="B280" s="11"/>
      <c r="C280" s="47" t="s">
        <v>38</v>
      </c>
      <c r="D280" s="9" t="s">
        <v>39</v>
      </c>
      <c r="E280" s="12" t="s">
        <v>385</v>
      </c>
      <c r="F280" s="13">
        <v>21622.58</v>
      </c>
    </row>
    <row r="281" spans="1:6" ht="16.5" customHeight="1">
      <c r="A281" s="66"/>
      <c r="B281" s="11"/>
      <c r="C281" s="47" t="s">
        <v>41</v>
      </c>
      <c r="D281" s="9" t="s">
        <v>42</v>
      </c>
      <c r="E281" s="12" t="s">
        <v>386</v>
      </c>
      <c r="F281" s="13">
        <v>2880.98</v>
      </c>
    </row>
    <row r="282" spans="1:6" ht="16.5" customHeight="1">
      <c r="A282" s="66"/>
      <c r="B282" s="11"/>
      <c r="C282" s="47" t="s">
        <v>47</v>
      </c>
      <c r="D282" s="9" t="s">
        <v>48</v>
      </c>
      <c r="E282" s="12" t="s">
        <v>387</v>
      </c>
      <c r="F282" s="13">
        <v>362.99</v>
      </c>
    </row>
    <row r="283" spans="1:6" ht="16.5" customHeight="1">
      <c r="A283" s="66"/>
      <c r="B283" s="11"/>
      <c r="C283" s="47" t="s">
        <v>49</v>
      </c>
      <c r="D283" s="9" t="s">
        <v>50</v>
      </c>
      <c r="E283" s="12" t="s">
        <v>388</v>
      </c>
      <c r="F283" s="13">
        <v>922.48</v>
      </c>
    </row>
    <row r="284" spans="1:6" ht="16.5" customHeight="1">
      <c r="A284" s="66"/>
      <c r="B284" s="11"/>
      <c r="C284" s="47" t="s">
        <v>91</v>
      </c>
      <c r="D284" s="9" t="s">
        <v>92</v>
      </c>
      <c r="E284" s="12" t="s">
        <v>389</v>
      </c>
      <c r="F284" s="13">
        <v>90</v>
      </c>
    </row>
    <row r="285" spans="1:6" ht="16.5" customHeight="1">
      <c r="A285" s="66"/>
      <c r="B285" s="11"/>
      <c r="C285" s="47" t="s">
        <v>32</v>
      </c>
      <c r="D285" s="9" t="s">
        <v>33</v>
      </c>
      <c r="E285" s="12" t="s">
        <v>13</v>
      </c>
      <c r="F285" s="13">
        <v>149.85</v>
      </c>
    </row>
    <row r="286" spans="1:6" ht="28.5" customHeight="1">
      <c r="A286" s="66"/>
      <c r="B286" s="11"/>
      <c r="C286" s="47" t="s">
        <v>100</v>
      </c>
      <c r="D286" s="9" t="s">
        <v>101</v>
      </c>
      <c r="E286" s="12" t="s">
        <v>339</v>
      </c>
      <c r="F286" s="13">
        <v>0</v>
      </c>
    </row>
    <row r="287" spans="1:6" ht="24" customHeight="1">
      <c r="A287" s="66"/>
      <c r="B287" s="11"/>
      <c r="C287" s="47" t="s">
        <v>105</v>
      </c>
      <c r="D287" s="9" t="s">
        <v>106</v>
      </c>
      <c r="E287" s="12" t="s">
        <v>390</v>
      </c>
      <c r="F287" s="13">
        <v>9170</v>
      </c>
    </row>
    <row r="288" spans="1:6" ht="25.5" customHeight="1">
      <c r="A288" s="66"/>
      <c r="B288" s="14"/>
      <c r="C288" s="47" t="s">
        <v>147</v>
      </c>
      <c r="D288" s="9" t="s">
        <v>148</v>
      </c>
      <c r="E288" s="12" t="s">
        <v>13</v>
      </c>
      <c r="F288" s="13">
        <v>780</v>
      </c>
    </row>
    <row r="289" spans="1:6" ht="16.5" customHeight="1">
      <c r="A289" s="66"/>
      <c r="B289" s="19" t="s">
        <v>391</v>
      </c>
      <c r="C289" s="45"/>
      <c r="D289" s="20" t="s">
        <v>12</v>
      </c>
      <c r="E289" s="21" t="s">
        <v>392</v>
      </c>
      <c r="F289" s="23">
        <f>SUM(F290:F294)</f>
        <v>37</v>
      </c>
    </row>
    <row r="290" spans="1:6" ht="66" customHeight="1">
      <c r="A290" s="66"/>
      <c r="B290" s="7"/>
      <c r="C290" s="47" t="s">
        <v>393</v>
      </c>
      <c r="D290" s="9" t="s">
        <v>394</v>
      </c>
      <c r="E290" s="12" t="s">
        <v>395</v>
      </c>
      <c r="F290" s="13">
        <v>37</v>
      </c>
    </row>
    <row r="291" spans="1:6" ht="16.5" customHeight="1">
      <c r="A291" s="66"/>
      <c r="B291" s="11"/>
      <c r="C291" s="47" t="s">
        <v>291</v>
      </c>
      <c r="D291" s="9" t="s">
        <v>292</v>
      </c>
      <c r="E291" s="12" t="s">
        <v>371</v>
      </c>
      <c r="F291" s="13">
        <v>0</v>
      </c>
    </row>
    <row r="292" spans="1:6" ht="16.5" customHeight="1">
      <c r="A292" s="66"/>
      <c r="B292" s="11"/>
      <c r="C292" s="47" t="s">
        <v>77</v>
      </c>
      <c r="D292" s="9" t="s">
        <v>78</v>
      </c>
      <c r="E292" s="12" t="s">
        <v>396</v>
      </c>
      <c r="F292" s="13">
        <v>0</v>
      </c>
    </row>
    <row r="293" spans="1:6" ht="16.5" customHeight="1">
      <c r="A293" s="66"/>
      <c r="B293" s="11"/>
      <c r="C293" s="47" t="s">
        <v>38</v>
      </c>
      <c r="D293" s="9" t="s">
        <v>39</v>
      </c>
      <c r="E293" s="12" t="s">
        <v>397</v>
      </c>
      <c r="F293" s="13">
        <v>0</v>
      </c>
    </row>
    <row r="294" spans="1:6" ht="16.5" customHeight="1">
      <c r="A294" s="66"/>
      <c r="B294" s="14"/>
      <c r="C294" s="47" t="s">
        <v>41</v>
      </c>
      <c r="D294" s="9" t="s">
        <v>42</v>
      </c>
      <c r="E294" s="12" t="s">
        <v>398</v>
      </c>
      <c r="F294" s="13">
        <v>0</v>
      </c>
    </row>
    <row r="295" spans="1:6" ht="21.75" customHeight="1">
      <c r="A295" s="69" t="s">
        <v>399</v>
      </c>
      <c r="B295" s="4"/>
      <c r="C295" s="50"/>
      <c r="D295" s="5" t="s">
        <v>400</v>
      </c>
      <c r="E295" s="10" t="s">
        <v>401</v>
      </c>
      <c r="F295" s="6">
        <f>F296+F298+F305</f>
        <v>81752.02</v>
      </c>
    </row>
    <row r="296" spans="1:6" ht="16.5" customHeight="1">
      <c r="A296" s="66"/>
      <c r="B296" s="19" t="s">
        <v>402</v>
      </c>
      <c r="C296" s="45"/>
      <c r="D296" s="20" t="s">
        <v>403</v>
      </c>
      <c r="E296" s="21" t="s">
        <v>404</v>
      </c>
      <c r="F296" s="23">
        <f>F297</f>
        <v>2353</v>
      </c>
    </row>
    <row r="297" spans="1:6" ht="16.5" customHeight="1">
      <c r="A297" s="66"/>
      <c r="B297" s="14"/>
      <c r="C297" s="47" t="s">
        <v>32</v>
      </c>
      <c r="D297" s="9" t="s">
        <v>33</v>
      </c>
      <c r="E297" s="12" t="s">
        <v>404</v>
      </c>
      <c r="F297" s="13">
        <v>2353</v>
      </c>
    </row>
    <row r="298" spans="1:6" ht="16.5" customHeight="1">
      <c r="A298" s="66"/>
      <c r="B298" s="19" t="s">
        <v>405</v>
      </c>
      <c r="C298" s="45"/>
      <c r="D298" s="20" t="s">
        <v>406</v>
      </c>
      <c r="E298" s="21" t="s">
        <v>407</v>
      </c>
      <c r="F298" s="23">
        <f>SUM(F299:F304)</f>
        <v>2118</v>
      </c>
    </row>
    <row r="299" spans="1:6" ht="16.5" customHeight="1">
      <c r="A299" s="66"/>
      <c r="B299" s="7"/>
      <c r="C299" s="47" t="s">
        <v>38</v>
      </c>
      <c r="D299" s="9" t="s">
        <v>39</v>
      </c>
      <c r="E299" s="12" t="s">
        <v>408</v>
      </c>
      <c r="F299" s="13">
        <v>0</v>
      </c>
    </row>
    <row r="300" spans="1:6" ht="16.5" customHeight="1">
      <c r="A300" s="66"/>
      <c r="B300" s="11"/>
      <c r="C300" s="47" t="s">
        <v>41</v>
      </c>
      <c r="D300" s="9" t="s">
        <v>42</v>
      </c>
      <c r="E300" s="12" t="s">
        <v>409</v>
      </c>
      <c r="F300" s="13">
        <v>0</v>
      </c>
    </row>
    <row r="301" spans="1:6" ht="16.5" customHeight="1">
      <c r="A301" s="66"/>
      <c r="B301" s="11"/>
      <c r="C301" s="47" t="s">
        <v>44</v>
      </c>
      <c r="D301" s="9" t="s">
        <v>45</v>
      </c>
      <c r="E301" s="12" t="s">
        <v>410</v>
      </c>
      <c r="F301" s="13">
        <v>1569</v>
      </c>
    </row>
    <row r="302" spans="1:6" ht="16.5" customHeight="1">
      <c r="A302" s="66"/>
      <c r="B302" s="11"/>
      <c r="C302" s="47" t="s">
        <v>47</v>
      </c>
      <c r="D302" s="9" t="s">
        <v>48</v>
      </c>
      <c r="E302" s="12" t="s">
        <v>243</v>
      </c>
      <c r="F302" s="13">
        <v>0</v>
      </c>
    </row>
    <row r="303" spans="1:6" ht="16.5" customHeight="1">
      <c r="A303" s="67"/>
      <c r="B303" s="53"/>
      <c r="C303" s="54" t="s">
        <v>32</v>
      </c>
      <c r="D303" s="55" t="s">
        <v>33</v>
      </c>
      <c r="E303" s="12" t="s">
        <v>411</v>
      </c>
      <c r="F303" s="13">
        <v>549</v>
      </c>
    </row>
    <row r="304" spans="1:6" ht="27.75" customHeight="1">
      <c r="A304" s="68"/>
      <c r="B304" s="70"/>
      <c r="C304" s="58" t="s">
        <v>147</v>
      </c>
      <c r="D304" s="59" t="s">
        <v>148</v>
      </c>
      <c r="E304" s="12" t="s">
        <v>198</v>
      </c>
      <c r="F304" s="13">
        <v>0</v>
      </c>
    </row>
    <row r="305" spans="1:6" ht="16.5" customHeight="1">
      <c r="A305" s="66"/>
      <c r="B305" s="19" t="s">
        <v>412</v>
      </c>
      <c r="C305" s="45"/>
      <c r="D305" s="20" t="s">
        <v>413</v>
      </c>
      <c r="E305" s="21" t="s">
        <v>414</v>
      </c>
      <c r="F305" s="23">
        <f>SUM(F306:F323)</f>
        <v>77281.02</v>
      </c>
    </row>
    <row r="306" spans="1:6" ht="16.5" customHeight="1">
      <c r="A306" s="66"/>
      <c r="B306" s="7"/>
      <c r="C306" s="47" t="s">
        <v>152</v>
      </c>
      <c r="D306" s="9" t="s">
        <v>153</v>
      </c>
      <c r="E306" s="12" t="s">
        <v>356</v>
      </c>
      <c r="F306" s="13">
        <v>159.07</v>
      </c>
    </row>
    <row r="307" spans="1:6" ht="16.5" customHeight="1">
      <c r="A307" s="66"/>
      <c r="B307" s="11"/>
      <c r="C307" s="47" t="s">
        <v>136</v>
      </c>
      <c r="D307" s="9" t="s">
        <v>137</v>
      </c>
      <c r="E307" s="12" t="s">
        <v>97</v>
      </c>
      <c r="F307" s="13">
        <v>640</v>
      </c>
    </row>
    <row r="308" spans="1:6" ht="16.5" customHeight="1">
      <c r="A308" s="66"/>
      <c r="B308" s="11"/>
      <c r="C308" s="47" t="s">
        <v>415</v>
      </c>
      <c r="D308" s="9" t="s">
        <v>416</v>
      </c>
      <c r="E308" s="12" t="s">
        <v>417</v>
      </c>
      <c r="F308" s="13">
        <v>5377.5</v>
      </c>
    </row>
    <row r="309" spans="1:6" ht="16.5" customHeight="1">
      <c r="A309" s="66"/>
      <c r="B309" s="11"/>
      <c r="C309" s="47" t="s">
        <v>77</v>
      </c>
      <c r="D309" s="9" t="s">
        <v>78</v>
      </c>
      <c r="E309" s="12" t="s">
        <v>418</v>
      </c>
      <c r="F309" s="13">
        <v>22489.21</v>
      </c>
    </row>
    <row r="310" spans="1:6" ht="16.5" customHeight="1">
      <c r="A310" s="66"/>
      <c r="B310" s="11"/>
      <c r="C310" s="47" t="s">
        <v>80</v>
      </c>
      <c r="D310" s="9" t="s">
        <v>81</v>
      </c>
      <c r="E310" s="12" t="s">
        <v>419</v>
      </c>
      <c r="F310" s="13">
        <v>2155.72</v>
      </c>
    </row>
    <row r="311" spans="1:6" ht="16.5" customHeight="1">
      <c r="A311" s="66"/>
      <c r="B311" s="11"/>
      <c r="C311" s="47" t="s">
        <v>38</v>
      </c>
      <c r="D311" s="9" t="s">
        <v>39</v>
      </c>
      <c r="E311" s="12" t="s">
        <v>420</v>
      </c>
      <c r="F311" s="13">
        <v>3981.21</v>
      </c>
    </row>
    <row r="312" spans="1:6" ht="16.5" customHeight="1">
      <c r="A312" s="66"/>
      <c r="B312" s="11"/>
      <c r="C312" s="47" t="s">
        <v>41</v>
      </c>
      <c r="D312" s="9" t="s">
        <v>42</v>
      </c>
      <c r="E312" s="12" t="s">
        <v>421</v>
      </c>
      <c r="F312" s="13">
        <v>598.38</v>
      </c>
    </row>
    <row r="313" spans="1:6" ht="16.5" customHeight="1">
      <c r="A313" s="66"/>
      <c r="B313" s="11"/>
      <c r="C313" s="47" t="s">
        <v>44</v>
      </c>
      <c r="D313" s="9" t="s">
        <v>45</v>
      </c>
      <c r="E313" s="12" t="s">
        <v>422</v>
      </c>
      <c r="F313" s="13">
        <v>21400.6</v>
      </c>
    </row>
    <row r="314" spans="1:6" ht="16.5" customHeight="1">
      <c r="A314" s="66"/>
      <c r="B314" s="11"/>
      <c r="C314" s="47" t="s">
        <v>47</v>
      </c>
      <c r="D314" s="9" t="s">
        <v>48</v>
      </c>
      <c r="E314" s="12" t="s">
        <v>423</v>
      </c>
      <c r="F314" s="13">
        <v>10053.83</v>
      </c>
    </row>
    <row r="315" spans="1:6" ht="16.5" customHeight="1">
      <c r="A315" s="66"/>
      <c r="B315" s="11"/>
      <c r="C315" s="47" t="s">
        <v>87</v>
      </c>
      <c r="D315" s="9" t="s">
        <v>88</v>
      </c>
      <c r="E315" s="12" t="s">
        <v>142</v>
      </c>
      <c r="F315" s="13">
        <v>197.13</v>
      </c>
    </row>
    <row r="316" spans="1:6" ht="16.5" customHeight="1">
      <c r="A316" s="66"/>
      <c r="B316" s="11"/>
      <c r="C316" s="47" t="s">
        <v>49</v>
      </c>
      <c r="D316" s="9" t="s">
        <v>50</v>
      </c>
      <c r="E316" s="12" t="s">
        <v>146</v>
      </c>
      <c r="F316" s="13">
        <v>0</v>
      </c>
    </row>
    <row r="317" spans="1:6" ht="16.5" customHeight="1">
      <c r="A317" s="66"/>
      <c r="B317" s="11"/>
      <c r="C317" s="47" t="s">
        <v>32</v>
      </c>
      <c r="D317" s="9" t="s">
        <v>33</v>
      </c>
      <c r="E317" s="12" t="s">
        <v>424</v>
      </c>
      <c r="F317" s="13">
        <v>6643.62</v>
      </c>
    </row>
    <row r="318" spans="1:6" ht="16.5" customHeight="1">
      <c r="A318" s="66"/>
      <c r="B318" s="11"/>
      <c r="C318" s="47" t="s">
        <v>163</v>
      </c>
      <c r="D318" s="9" t="s">
        <v>164</v>
      </c>
      <c r="E318" s="12" t="s">
        <v>425</v>
      </c>
      <c r="F318" s="13">
        <v>630</v>
      </c>
    </row>
    <row r="319" spans="1:6" ht="39.75" customHeight="1">
      <c r="A319" s="66"/>
      <c r="B319" s="11"/>
      <c r="C319" s="47" t="s">
        <v>95</v>
      </c>
      <c r="D319" s="9" t="s">
        <v>96</v>
      </c>
      <c r="E319" s="12" t="s">
        <v>426</v>
      </c>
      <c r="F319" s="13">
        <v>595.32</v>
      </c>
    </row>
    <row r="320" spans="1:6" ht="38.25" customHeight="1">
      <c r="A320" s="66"/>
      <c r="B320" s="11"/>
      <c r="C320" s="47" t="s">
        <v>98</v>
      </c>
      <c r="D320" s="9" t="s">
        <v>99</v>
      </c>
      <c r="E320" s="12" t="s">
        <v>339</v>
      </c>
      <c r="F320" s="13">
        <v>764.94</v>
      </c>
    </row>
    <row r="321" spans="1:6" ht="16.5" customHeight="1">
      <c r="A321" s="66"/>
      <c r="B321" s="11"/>
      <c r="C321" s="47" t="s">
        <v>103</v>
      </c>
      <c r="D321" s="9" t="s">
        <v>104</v>
      </c>
      <c r="E321" s="12" t="s">
        <v>356</v>
      </c>
      <c r="F321" s="13">
        <v>147.74</v>
      </c>
    </row>
    <row r="322" spans="1:6" ht="27.75" customHeight="1">
      <c r="A322" s="66"/>
      <c r="B322" s="11"/>
      <c r="C322" s="47" t="s">
        <v>105</v>
      </c>
      <c r="D322" s="9" t="s">
        <v>106</v>
      </c>
      <c r="E322" s="12" t="s">
        <v>90</v>
      </c>
      <c r="F322" s="13">
        <v>1126.75</v>
      </c>
    </row>
    <row r="323" spans="1:6" ht="20.25" customHeight="1">
      <c r="A323" s="66"/>
      <c r="B323" s="14"/>
      <c r="C323" s="47" t="s">
        <v>120</v>
      </c>
      <c r="D323" s="9" t="s">
        <v>121</v>
      </c>
      <c r="E323" s="12" t="s">
        <v>245</v>
      </c>
      <c r="F323" s="13">
        <v>320</v>
      </c>
    </row>
    <row r="324" spans="1:6" ht="22.5" customHeight="1">
      <c r="A324" s="69" t="s">
        <v>427</v>
      </c>
      <c r="B324" s="4"/>
      <c r="C324" s="50"/>
      <c r="D324" s="5" t="s">
        <v>428</v>
      </c>
      <c r="E324" s="10" t="s">
        <v>429</v>
      </c>
      <c r="F324" s="6">
        <f>F325+F333+F335+F339+F341+F345+F368</f>
        <v>2180573.75</v>
      </c>
    </row>
    <row r="325" spans="1:6" ht="43.5" customHeight="1">
      <c r="A325" s="66"/>
      <c r="B325" s="19" t="s">
        <v>430</v>
      </c>
      <c r="C325" s="45"/>
      <c r="D325" s="20" t="s">
        <v>431</v>
      </c>
      <c r="E325" s="28" t="s">
        <v>432</v>
      </c>
      <c r="F325" s="29">
        <f>SUM(F326:F332)</f>
        <v>820120.42</v>
      </c>
    </row>
    <row r="326" spans="1:6" ht="66" customHeight="1">
      <c r="A326" s="66"/>
      <c r="B326" s="7"/>
      <c r="C326" s="47" t="s">
        <v>393</v>
      </c>
      <c r="D326" s="9" t="s">
        <v>394</v>
      </c>
      <c r="E326" s="12" t="s">
        <v>433</v>
      </c>
      <c r="F326" s="13">
        <v>289</v>
      </c>
    </row>
    <row r="327" spans="1:6" ht="16.5" customHeight="1">
      <c r="A327" s="66"/>
      <c r="B327" s="11"/>
      <c r="C327" s="47" t="s">
        <v>415</v>
      </c>
      <c r="D327" s="9" t="s">
        <v>416</v>
      </c>
      <c r="E327" s="12" t="s">
        <v>434</v>
      </c>
      <c r="F327" s="13">
        <v>764523</v>
      </c>
    </row>
    <row r="328" spans="1:6" ht="16.5" customHeight="1">
      <c r="A328" s="66"/>
      <c r="B328" s="11"/>
      <c r="C328" s="47" t="s">
        <v>77</v>
      </c>
      <c r="D328" s="9" t="s">
        <v>78</v>
      </c>
      <c r="E328" s="12" t="s">
        <v>435</v>
      </c>
      <c r="F328" s="13">
        <v>36624.78</v>
      </c>
    </row>
    <row r="329" spans="1:6" ht="16.5" customHeight="1">
      <c r="A329" s="66"/>
      <c r="B329" s="11"/>
      <c r="C329" s="47" t="s">
        <v>38</v>
      </c>
      <c r="D329" s="9" t="s">
        <v>39</v>
      </c>
      <c r="E329" s="12" t="s">
        <v>436</v>
      </c>
      <c r="F329" s="13">
        <v>15822.98</v>
      </c>
    </row>
    <row r="330" spans="1:6" ht="16.5" customHeight="1">
      <c r="A330" s="66"/>
      <c r="B330" s="11"/>
      <c r="C330" s="47" t="s">
        <v>41</v>
      </c>
      <c r="D330" s="9" t="s">
        <v>42</v>
      </c>
      <c r="E330" s="12" t="s">
        <v>437</v>
      </c>
      <c r="F330" s="13">
        <v>815.01</v>
      </c>
    </row>
    <row r="331" spans="1:6" ht="16.5" customHeight="1">
      <c r="A331" s="66"/>
      <c r="B331" s="11"/>
      <c r="C331" s="47" t="s">
        <v>105</v>
      </c>
      <c r="D331" s="9" t="s">
        <v>106</v>
      </c>
      <c r="E331" s="12" t="s">
        <v>438</v>
      </c>
      <c r="F331" s="13">
        <v>2045.65</v>
      </c>
    </row>
    <row r="332" spans="1:6" ht="68.25" customHeight="1">
      <c r="A332" s="66"/>
      <c r="B332" s="14"/>
      <c r="C332" s="47" t="s">
        <v>439</v>
      </c>
      <c r="D332" s="9" t="s">
        <v>440</v>
      </c>
      <c r="E332" s="12" t="s">
        <v>441</v>
      </c>
      <c r="F332" s="13">
        <v>0</v>
      </c>
    </row>
    <row r="333" spans="1:6" ht="69" customHeight="1">
      <c r="A333" s="66"/>
      <c r="B333" s="19" t="s">
        <v>442</v>
      </c>
      <c r="C333" s="45"/>
      <c r="D333" s="20" t="s">
        <v>443</v>
      </c>
      <c r="E333" s="28" t="s">
        <v>444</v>
      </c>
      <c r="F333" s="29">
        <f>F334</f>
        <v>10005.58</v>
      </c>
    </row>
    <row r="334" spans="1:6" ht="16.5" customHeight="1">
      <c r="A334" s="67"/>
      <c r="B334" s="71"/>
      <c r="C334" s="54" t="s">
        <v>445</v>
      </c>
      <c r="D334" s="55" t="s">
        <v>446</v>
      </c>
      <c r="E334" s="12" t="s">
        <v>444</v>
      </c>
      <c r="F334" s="13">
        <v>10005.58</v>
      </c>
    </row>
    <row r="335" spans="1:6" ht="29.25" customHeight="1">
      <c r="A335" s="68"/>
      <c r="B335" s="60" t="s">
        <v>447</v>
      </c>
      <c r="C335" s="61"/>
      <c r="D335" s="62" t="s">
        <v>448</v>
      </c>
      <c r="E335" s="21" t="s">
        <v>449</v>
      </c>
      <c r="F335" s="23">
        <f>SUM(F336:F338)</f>
        <v>365894.78</v>
      </c>
    </row>
    <row r="336" spans="1:6" ht="16.5" customHeight="1">
      <c r="A336" s="66"/>
      <c r="B336" s="7"/>
      <c r="C336" s="47" t="s">
        <v>415</v>
      </c>
      <c r="D336" s="9" t="s">
        <v>416</v>
      </c>
      <c r="E336" s="12" t="s">
        <v>450</v>
      </c>
      <c r="F336" s="13">
        <v>294845.64</v>
      </c>
    </row>
    <row r="337" spans="1:6" ht="16.5" customHeight="1">
      <c r="A337" s="66"/>
      <c r="B337" s="11"/>
      <c r="C337" s="47" t="s">
        <v>451</v>
      </c>
      <c r="D337" s="9" t="s">
        <v>416</v>
      </c>
      <c r="E337" s="12" t="s">
        <v>452</v>
      </c>
      <c r="F337" s="13">
        <v>7782</v>
      </c>
    </row>
    <row r="338" spans="1:6" ht="39" customHeight="1">
      <c r="A338" s="66"/>
      <c r="B338" s="14"/>
      <c r="C338" s="47" t="s">
        <v>453</v>
      </c>
      <c r="D338" s="9" t="s">
        <v>454</v>
      </c>
      <c r="E338" s="12" t="s">
        <v>455</v>
      </c>
      <c r="F338" s="13">
        <v>63267.14</v>
      </c>
    </row>
    <row r="339" spans="1:6" ht="16.5" customHeight="1">
      <c r="A339" s="66"/>
      <c r="B339" s="19" t="s">
        <v>456</v>
      </c>
      <c r="C339" s="45"/>
      <c r="D339" s="20" t="s">
        <v>457</v>
      </c>
      <c r="E339" s="21" t="s">
        <v>458</v>
      </c>
      <c r="F339" s="23">
        <f>F340</f>
        <v>96153.04</v>
      </c>
    </row>
    <row r="340" spans="1:6" ht="16.5" customHeight="1">
      <c r="A340" s="66"/>
      <c r="B340" s="8"/>
      <c r="C340" s="47" t="s">
        <v>415</v>
      </c>
      <c r="D340" s="9" t="s">
        <v>416</v>
      </c>
      <c r="E340" s="12" t="s">
        <v>458</v>
      </c>
      <c r="F340" s="13">
        <v>96153.04</v>
      </c>
    </row>
    <row r="341" spans="1:6" ht="16.5" customHeight="1">
      <c r="A341" s="66"/>
      <c r="B341" s="19" t="s">
        <v>459</v>
      </c>
      <c r="C341" s="45"/>
      <c r="D341" s="20" t="s">
        <v>460</v>
      </c>
      <c r="E341" s="21" t="s">
        <v>461</v>
      </c>
      <c r="F341" s="23">
        <f>SUM(F342:F344)</f>
        <v>96532.02</v>
      </c>
    </row>
    <row r="342" spans="1:6" ht="65.25" customHeight="1">
      <c r="A342" s="66"/>
      <c r="B342" s="7"/>
      <c r="C342" s="47" t="s">
        <v>393</v>
      </c>
      <c r="D342" s="9" t="s">
        <v>394</v>
      </c>
      <c r="E342" s="12" t="s">
        <v>462</v>
      </c>
      <c r="F342" s="13">
        <v>888</v>
      </c>
    </row>
    <row r="343" spans="1:6" ht="16.5" customHeight="1">
      <c r="A343" s="66"/>
      <c r="B343" s="11"/>
      <c r="C343" s="47" t="s">
        <v>415</v>
      </c>
      <c r="D343" s="9" t="s">
        <v>416</v>
      </c>
      <c r="E343" s="12" t="s">
        <v>463</v>
      </c>
      <c r="F343" s="13">
        <v>95644.02</v>
      </c>
    </row>
    <row r="344" spans="1:6" ht="63" customHeight="1">
      <c r="A344" s="66"/>
      <c r="B344" s="14"/>
      <c r="C344" s="47" t="s">
        <v>439</v>
      </c>
      <c r="D344" s="9" t="s">
        <v>440</v>
      </c>
      <c r="E344" s="12" t="s">
        <v>464</v>
      </c>
      <c r="F344" s="13">
        <v>0</v>
      </c>
    </row>
    <row r="345" spans="1:6" ht="16.5" customHeight="1">
      <c r="A345" s="66"/>
      <c r="B345" s="19" t="s">
        <v>465</v>
      </c>
      <c r="C345" s="45"/>
      <c r="D345" s="20" t="s">
        <v>466</v>
      </c>
      <c r="E345" s="21" t="s">
        <v>467</v>
      </c>
      <c r="F345" s="23">
        <f>SUM(F346:F367)</f>
        <v>662364.5599999999</v>
      </c>
    </row>
    <row r="346" spans="1:6" ht="62.25" customHeight="1">
      <c r="A346" s="66"/>
      <c r="B346" s="7"/>
      <c r="C346" s="47" t="s">
        <v>393</v>
      </c>
      <c r="D346" s="9" t="s">
        <v>394</v>
      </c>
      <c r="E346" s="12" t="s">
        <v>468</v>
      </c>
      <c r="F346" s="13">
        <v>11422.6</v>
      </c>
    </row>
    <row r="347" spans="1:6" ht="16.5" customHeight="1">
      <c r="A347" s="66"/>
      <c r="B347" s="11"/>
      <c r="C347" s="47" t="s">
        <v>152</v>
      </c>
      <c r="D347" s="9" t="s">
        <v>153</v>
      </c>
      <c r="E347" s="12" t="s">
        <v>469</v>
      </c>
      <c r="F347" s="13">
        <v>3510.46</v>
      </c>
    </row>
    <row r="348" spans="1:6" ht="16.5" customHeight="1">
      <c r="A348" s="66"/>
      <c r="B348" s="11"/>
      <c r="C348" s="47" t="s">
        <v>77</v>
      </c>
      <c r="D348" s="9" t="s">
        <v>78</v>
      </c>
      <c r="E348" s="12" t="s">
        <v>470</v>
      </c>
      <c r="F348" s="13">
        <v>399896.14</v>
      </c>
    </row>
    <row r="349" spans="1:6" ht="16.5" customHeight="1">
      <c r="A349" s="66"/>
      <c r="B349" s="11"/>
      <c r="C349" s="47" t="s">
        <v>80</v>
      </c>
      <c r="D349" s="9" t="s">
        <v>81</v>
      </c>
      <c r="E349" s="12" t="s">
        <v>471</v>
      </c>
      <c r="F349" s="13">
        <v>45429.16</v>
      </c>
    </row>
    <row r="350" spans="1:6" ht="16.5" customHeight="1">
      <c r="A350" s="66"/>
      <c r="B350" s="11"/>
      <c r="C350" s="47" t="s">
        <v>38</v>
      </c>
      <c r="D350" s="9" t="s">
        <v>39</v>
      </c>
      <c r="E350" s="12" t="s">
        <v>472</v>
      </c>
      <c r="F350" s="13">
        <v>66208.71</v>
      </c>
    </row>
    <row r="351" spans="1:6" ht="16.5" customHeight="1">
      <c r="A351" s="66"/>
      <c r="B351" s="11"/>
      <c r="C351" s="47" t="s">
        <v>41</v>
      </c>
      <c r="D351" s="9" t="s">
        <v>42</v>
      </c>
      <c r="E351" s="12" t="s">
        <v>473</v>
      </c>
      <c r="F351" s="13">
        <v>7355.22</v>
      </c>
    </row>
    <row r="352" spans="1:6" ht="16.5" customHeight="1">
      <c r="A352" s="66"/>
      <c r="B352" s="11"/>
      <c r="C352" s="47" t="s">
        <v>44</v>
      </c>
      <c r="D352" s="9" t="s">
        <v>45</v>
      </c>
      <c r="E352" s="12" t="s">
        <v>474</v>
      </c>
      <c r="F352" s="13">
        <v>11790.26</v>
      </c>
    </row>
    <row r="353" spans="1:6" ht="16.5" customHeight="1">
      <c r="A353" s="66"/>
      <c r="B353" s="11"/>
      <c r="C353" s="47" t="s">
        <v>47</v>
      </c>
      <c r="D353" s="9" t="s">
        <v>48</v>
      </c>
      <c r="E353" s="12" t="s">
        <v>475</v>
      </c>
      <c r="F353" s="13">
        <v>29147.4</v>
      </c>
    </row>
    <row r="354" spans="1:6" ht="16.5" customHeight="1">
      <c r="A354" s="66"/>
      <c r="B354" s="11"/>
      <c r="C354" s="47" t="s">
        <v>476</v>
      </c>
      <c r="D354" s="9" t="s">
        <v>48</v>
      </c>
      <c r="E354" s="12" t="s">
        <v>477</v>
      </c>
      <c r="F354" s="13">
        <v>1136.99</v>
      </c>
    </row>
    <row r="355" spans="1:6" ht="16.5" customHeight="1">
      <c r="A355" s="66"/>
      <c r="B355" s="11"/>
      <c r="C355" s="47" t="s">
        <v>87</v>
      </c>
      <c r="D355" s="9" t="s">
        <v>88</v>
      </c>
      <c r="E355" s="12" t="s">
        <v>478</v>
      </c>
      <c r="F355" s="13">
        <v>9332.62</v>
      </c>
    </row>
    <row r="356" spans="1:6" ht="16.5" customHeight="1">
      <c r="A356" s="66"/>
      <c r="B356" s="11"/>
      <c r="C356" s="47" t="s">
        <v>49</v>
      </c>
      <c r="D356" s="9" t="s">
        <v>50</v>
      </c>
      <c r="E356" s="12" t="s">
        <v>479</v>
      </c>
      <c r="F356" s="13">
        <v>295.2</v>
      </c>
    </row>
    <row r="357" spans="1:6" ht="16.5" customHeight="1">
      <c r="A357" s="66"/>
      <c r="B357" s="11"/>
      <c r="C357" s="47" t="s">
        <v>91</v>
      </c>
      <c r="D357" s="9" t="s">
        <v>92</v>
      </c>
      <c r="E357" s="12" t="s">
        <v>480</v>
      </c>
      <c r="F357" s="13">
        <v>609</v>
      </c>
    </row>
    <row r="358" spans="1:6" ht="16.5" customHeight="1">
      <c r="A358" s="66"/>
      <c r="B358" s="11"/>
      <c r="C358" s="47" t="s">
        <v>32</v>
      </c>
      <c r="D358" s="9" t="s">
        <v>33</v>
      </c>
      <c r="E358" s="12" t="s">
        <v>481</v>
      </c>
      <c r="F358" s="13">
        <v>24312.34</v>
      </c>
    </row>
    <row r="359" spans="1:6" ht="16.5" customHeight="1">
      <c r="A359" s="66"/>
      <c r="B359" s="11"/>
      <c r="C359" s="47" t="s">
        <v>482</v>
      </c>
      <c r="D359" s="9" t="s">
        <v>33</v>
      </c>
      <c r="E359" s="12" t="s">
        <v>224</v>
      </c>
      <c r="F359" s="13">
        <v>700</v>
      </c>
    </row>
    <row r="360" spans="1:6" ht="36.75" customHeight="1">
      <c r="A360" s="66"/>
      <c r="B360" s="11"/>
      <c r="C360" s="47" t="s">
        <v>95</v>
      </c>
      <c r="D360" s="9" t="s">
        <v>96</v>
      </c>
      <c r="E360" s="12" t="s">
        <v>483</v>
      </c>
      <c r="F360" s="13">
        <v>2458.98</v>
      </c>
    </row>
    <row r="361" spans="1:6" ht="38.25" customHeight="1">
      <c r="A361" s="66"/>
      <c r="B361" s="11"/>
      <c r="C361" s="47" t="s">
        <v>98</v>
      </c>
      <c r="D361" s="9" t="s">
        <v>99</v>
      </c>
      <c r="E361" s="12" t="s">
        <v>484</v>
      </c>
      <c r="F361" s="13">
        <v>2332.53</v>
      </c>
    </row>
    <row r="362" spans="1:6" ht="16.5" customHeight="1">
      <c r="A362" s="66"/>
      <c r="B362" s="11"/>
      <c r="C362" s="47" t="s">
        <v>103</v>
      </c>
      <c r="D362" s="9" t="s">
        <v>104</v>
      </c>
      <c r="E362" s="12" t="s">
        <v>485</v>
      </c>
      <c r="F362" s="13">
        <v>6781.16</v>
      </c>
    </row>
    <row r="363" spans="1:6" ht="16.5" customHeight="1">
      <c r="A363" s="66"/>
      <c r="B363" s="11"/>
      <c r="C363" s="47" t="s">
        <v>65</v>
      </c>
      <c r="D363" s="9" t="s">
        <v>66</v>
      </c>
      <c r="E363" s="12" t="s">
        <v>245</v>
      </c>
      <c r="F363" s="13">
        <v>17.42</v>
      </c>
    </row>
    <row r="364" spans="1:6" ht="26.25" customHeight="1">
      <c r="A364" s="66"/>
      <c r="B364" s="11"/>
      <c r="C364" s="47" t="s">
        <v>105</v>
      </c>
      <c r="D364" s="9" t="s">
        <v>106</v>
      </c>
      <c r="E364" s="12" t="s">
        <v>486</v>
      </c>
      <c r="F364" s="13">
        <v>19282.33</v>
      </c>
    </row>
    <row r="365" spans="1:6" ht="16.5" customHeight="1">
      <c r="A365" s="66"/>
      <c r="B365" s="11"/>
      <c r="C365" s="47" t="s">
        <v>487</v>
      </c>
      <c r="D365" s="9" t="s">
        <v>488</v>
      </c>
      <c r="E365" s="12" t="s">
        <v>489</v>
      </c>
      <c r="F365" s="13">
        <v>0</v>
      </c>
    </row>
    <row r="366" spans="1:6" ht="24" customHeight="1">
      <c r="A366" s="67"/>
      <c r="B366" s="53"/>
      <c r="C366" s="54" t="s">
        <v>147</v>
      </c>
      <c r="D366" s="55" t="s">
        <v>148</v>
      </c>
      <c r="E366" s="12" t="s">
        <v>490</v>
      </c>
      <c r="F366" s="13">
        <v>4246.04</v>
      </c>
    </row>
    <row r="367" spans="1:6" ht="24" customHeight="1">
      <c r="A367" s="68"/>
      <c r="B367" s="70"/>
      <c r="C367" s="58" t="s">
        <v>174</v>
      </c>
      <c r="D367" s="59" t="s">
        <v>175</v>
      </c>
      <c r="E367" s="12" t="s">
        <v>491</v>
      </c>
      <c r="F367" s="13">
        <v>16100</v>
      </c>
    </row>
    <row r="368" spans="1:6" ht="16.5" customHeight="1">
      <c r="A368" s="66"/>
      <c r="B368" s="19" t="s">
        <v>492</v>
      </c>
      <c r="C368" s="45"/>
      <c r="D368" s="20" t="s">
        <v>12</v>
      </c>
      <c r="E368" s="21" t="s">
        <v>493</v>
      </c>
      <c r="F368" s="23">
        <f>SUM(F369:F375)</f>
        <v>129503.35000000002</v>
      </c>
    </row>
    <row r="369" spans="1:6" ht="16.5" customHeight="1">
      <c r="A369" s="66"/>
      <c r="B369" s="7"/>
      <c r="C369" s="47" t="s">
        <v>415</v>
      </c>
      <c r="D369" s="9" t="s">
        <v>416</v>
      </c>
      <c r="E369" s="12" t="s">
        <v>494</v>
      </c>
      <c r="F369" s="13">
        <v>118695.94</v>
      </c>
    </row>
    <row r="370" spans="1:6" ht="16.5" customHeight="1">
      <c r="A370" s="66"/>
      <c r="B370" s="11"/>
      <c r="C370" s="47" t="s">
        <v>451</v>
      </c>
      <c r="D370" s="9" t="s">
        <v>416</v>
      </c>
      <c r="E370" s="12" t="s">
        <v>5</v>
      </c>
      <c r="F370" s="13">
        <v>554.74</v>
      </c>
    </row>
    <row r="371" spans="1:6" ht="16.5" customHeight="1">
      <c r="A371" s="66"/>
      <c r="B371" s="11"/>
      <c r="C371" s="47" t="s">
        <v>38</v>
      </c>
      <c r="D371" s="9" t="s">
        <v>39</v>
      </c>
      <c r="E371" s="12" t="s">
        <v>495</v>
      </c>
      <c r="F371" s="13">
        <v>141.57</v>
      </c>
    </row>
    <row r="372" spans="1:6" ht="16.5" customHeight="1">
      <c r="A372" s="66"/>
      <c r="B372" s="11"/>
      <c r="C372" s="47" t="s">
        <v>44</v>
      </c>
      <c r="D372" s="9" t="s">
        <v>45</v>
      </c>
      <c r="E372" s="12" t="s">
        <v>496</v>
      </c>
      <c r="F372" s="13">
        <v>900</v>
      </c>
    </row>
    <row r="373" spans="1:6" ht="16.5" customHeight="1">
      <c r="A373" s="66"/>
      <c r="B373" s="11"/>
      <c r="C373" s="47" t="s">
        <v>47</v>
      </c>
      <c r="D373" s="9" t="s">
        <v>48</v>
      </c>
      <c r="E373" s="12" t="s">
        <v>224</v>
      </c>
      <c r="F373" s="13">
        <v>47</v>
      </c>
    </row>
    <row r="374" spans="1:6" ht="16.5" customHeight="1">
      <c r="A374" s="66"/>
      <c r="B374" s="11"/>
      <c r="C374" s="47" t="s">
        <v>87</v>
      </c>
      <c r="D374" s="9" t="s">
        <v>88</v>
      </c>
      <c r="E374" s="12" t="s">
        <v>497</v>
      </c>
      <c r="F374" s="13">
        <v>1038.72</v>
      </c>
    </row>
    <row r="375" spans="1:6" ht="16.5" customHeight="1">
      <c r="A375" s="66"/>
      <c r="B375" s="14"/>
      <c r="C375" s="47" t="s">
        <v>32</v>
      </c>
      <c r="D375" s="9" t="s">
        <v>33</v>
      </c>
      <c r="E375" s="12" t="s">
        <v>498</v>
      </c>
      <c r="F375" s="13">
        <v>8125.38</v>
      </c>
    </row>
    <row r="376" spans="1:6" ht="25.5" customHeight="1">
      <c r="A376" s="69" t="s">
        <v>499</v>
      </c>
      <c r="B376" s="4"/>
      <c r="C376" s="50"/>
      <c r="D376" s="5" t="s">
        <v>500</v>
      </c>
      <c r="E376" s="10" t="s">
        <v>501</v>
      </c>
      <c r="F376" s="6">
        <f>F377</f>
        <v>83409.2</v>
      </c>
    </row>
    <row r="377" spans="1:6" ht="16.5" customHeight="1">
      <c r="A377" s="66"/>
      <c r="B377" s="19" t="s">
        <v>502</v>
      </c>
      <c r="C377" s="45"/>
      <c r="D377" s="20" t="s">
        <v>12</v>
      </c>
      <c r="E377" s="21" t="s">
        <v>501</v>
      </c>
      <c r="F377" s="23">
        <f>SUM(F378:F391)</f>
        <v>83409.2</v>
      </c>
    </row>
    <row r="378" spans="1:6" ht="16.5" customHeight="1">
      <c r="A378" s="66"/>
      <c r="B378" s="7"/>
      <c r="C378" s="47" t="s">
        <v>503</v>
      </c>
      <c r="D378" s="9" t="s">
        <v>78</v>
      </c>
      <c r="E378" s="12" t="s">
        <v>504</v>
      </c>
      <c r="F378" s="13">
        <v>24569.89</v>
      </c>
    </row>
    <row r="379" spans="1:6" ht="16.5" customHeight="1">
      <c r="A379" s="66"/>
      <c r="B379" s="11"/>
      <c r="C379" s="47" t="s">
        <v>505</v>
      </c>
      <c r="D379" s="9" t="s">
        <v>78</v>
      </c>
      <c r="E379" s="12" t="s">
        <v>506</v>
      </c>
      <c r="F379" s="13">
        <v>1300.8</v>
      </c>
    </row>
    <row r="380" spans="1:6" ht="16.5" customHeight="1">
      <c r="A380" s="66"/>
      <c r="B380" s="11"/>
      <c r="C380" s="47" t="s">
        <v>507</v>
      </c>
      <c r="D380" s="9" t="s">
        <v>81</v>
      </c>
      <c r="E380" s="12" t="s">
        <v>508</v>
      </c>
      <c r="F380" s="13">
        <v>1073.88</v>
      </c>
    </row>
    <row r="381" spans="1:6" ht="16.5" customHeight="1">
      <c r="A381" s="66"/>
      <c r="B381" s="11"/>
      <c r="C381" s="47" t="s">
        <v>509</v>
      </c>
      <c r="D381" s="9" t="s">
        <v>81</v>
      </c>
      <c r="E381" s="12" t="s">
        <v>510</v>
      </c>
      <c r="F381" s="13">
        <v>56.85</v>
      </c>
    </row>
    <row r="382" spans="1:6" ht="16.5" customHeight="1">
      <c r="A382" s="66"/>
      <c r="B382" s="11"/>
      <c r="C382" s="47" t="s">
        <v>511</v>
      </c>
      <c r="D382" s="9" t="s">
        <v>39</v>
      </c>
      <c r="E382" s="12" t="s">
        <v>512</v>
      </c>
      <c r="F382" s="13">
        <v>4181.02</v>
      </c>
    </row>
    <row r="383" spans="1:6" ht="16.5" customHeight="1">
      <c r="A383" s="66"/>
      <c r="B383" s="11"/>
      <c r="C383" s="47" t="s">
        <v>513</v>
      </c>
      <c r="D383" s="9" t="s">
        <v>39</v>
      </c>
      <c r="E383" s="12" t="s">
        <v>514</v>
      </c>
      <c r="F383" s="13">
        <v>221.35</v>
      </c>
    </row>
    <row r="384" spans="1:6" ht="16.5" customHeight="1">
      <c r="A384" s="66"/>
      <c r="B384" s="11"/>
      <c r="C384" s="47" t="s">
        <v>515</v>
      </c>
      <c r="D384" s="9" t="s">
        <v>42</v>
      </c>
      <c r="E384" s="12" t="s">
        <v>516</v>
      </c>
      <c r="F384" s="13">
        <v>663.47</v>
      </c>
    </row>
    <row r="385" spans="1:6" ht="16.5" customHeight="1">
      <c r="A385" s="66"/>
      <c r="B385" s="11"/>
      <c r="C385" s="47" t="s">
        <v>517</v>
      </c>
      <c r="D385" s="9" t="s">
        <v>42</v>
      </c>
      <c r="E385" s="12" t="s">
        <v>518</v>
      </c>
      <c r="F385" s="13">
        <v>35.14</v>
      </c>
    </row>
    <row r="386" spans="1:6" ht="16.5" customHeight="1">
      <c r="A386" s="66"/>
      <c r="B386" s="11"/>
      <c r="C386" s="47" t="s">
        <v>519</v>
      </c>
      <c r="D386" s="9" t="s">
        <v>45</v>
      </c>
      <c r="E386" s="12" t="s">
        <v>520</v>
      </c>
      <c r="F386" s="13">
        <v>3711.51</v>
      </c>
    </row>
    <row r="387" spans="1:6" ht="16.5" customHeight="1">
      <c r="A387" s="66"/>
      <c r="B387" s="11"/>
      <c r="C387" s="47" t="s">
        <v>521</v>
      </c>
      <c r="D387" s="9" t="s">
        <v>45</v>
      </c>
      <c r="E387" s="12" t="s">
        <v>522</v>
      </c>
      <c r="F387" s="13">
        <v>196.49</v>
      </c>
    </row>
    <row r="388" spans="1:6" ht="16.5" customHeight="1">
      <c r="A388" s="66"/>
      <c r="B388" s="11"/>
      <c r="C388" s="47" t="s">
        <v>523</v>
      </c>
      <c r="D388" s="9" t="s">
        <v>48</v>
      </c>
      <c r="E388" s="12" t="s">
        <v>524</v>
      </c>
      <c r="F388" s="13">
        <v>7163.39</v>
      </c>
    </row>
    <row r="389" spans="1:6" ht="16.5" customHeight="1">
      <c r="A389" s="66"/>
      <c r="B389" s="11"/>
      <c r="C389" s="47" t="s">
        <v>476</v>
      </c>
      <c r="D389" s="9" t="s">
        <v>48</v>
      </c>
      <c r="E389" s="12" t="s">
        <v>525</v>
      </c>
      <c r="F389" s="13">
        <v>379.25</v>
      </c>
    </row>
    <row r="390" spans="1:6" ht="16.5" customHeight="1">
      <c r="A390" s="66"/>
      <c r="B390" s="11"/>
      <c r="C390" s="47" t="s">
        <v>526</v>
      </c>
      <c r="D390" s="9" t="s">
        <v>33</v>
      </c>
      <c r="E390" s="12" t="s">
        <v>527</v>
      </c>
      <c r="F390" s="13">
        <v>37852.19</v>
      </c>
    </row>
    <row r="391" spans="1:6" ht="16.5" customHeight="1">
      <c r="A391" s="66"/>
      <c r="B391" s="14"/>
      <c r="C391" s="47" t="s">
        <v>482</v>
      </c>
      <c r="D391" s="9" t="s">
        <v>33</v>
      </c>
      <c r="E391" s="12" t="s">
        <v>528</v>
      </c>
      <c r="F391" s="13">
        <v>2003.97</v>
      </c>
    </row>
    <row r="392" spans="1:6" ht="24" customHeight="1">
      <c r="A392" s="69" t="s">
        <v>529</v>
      </c>
      <c r="B392" s="4"/>
      <c r="C392" s="50"/>
      <c r="D392" s="5" t="s">
        <v>530</v>
      </c>
      <c r="E392" s="10" t="s">
        <v>531</v>
      </c>
      <c r="F392" s="6">
        <f>F393+F403+F405+F407</f>
        <v>648913.55</v>
      </c>
    </row>
    <row r="393" spans="1:6" ht="16.5" customHeight="1">
      <c r="A393" s="66"/>
      <c r="B393" s="19" t="s">
        <v>532</v>
      </c>
      <c r="C393" s="45"/>
      <c r="D393" s="20" t="s">
        <v>533</v>
      </c>
      <c r="E393" s="21" t="s">
        <v>534</v>
      </c>
      <c r="F393" s="23">
        <f>SUM(F394:F402)</f>
        <v>109848.40000000001</v>
      </c>
    </row>
    <row r="394" spans="1:6" ht="16.5" customHeight="1">
      <c r="A394" s="66"/>
      <c r="B394" s="7"/>
      <c r="C394" s="47" t="s">
        <v>152</v>
      </c>
      <c r="D394" s="9" t="s">
        <v>153</v>
      </c>
      <c r="E394" s="12" t="s">
        <v>146</v>
      </c>
      <c r="F394" s="13">
        <v>0</v>
      </c>
    </row>
    <row r="395" spans="1:6" ht="16.5" customHeight="1">
      <c r="A395" s="66"/>
      <c r="B395" s="11"/>
      <c r="C395" s="47" t="s">
        <v>77</v>
      </c>
      <c r="D395" s="9" t="s">
        <v>78</v>
      </c>
      <c r="E395" s="12" t="s">
        <v>535</v>
      </c>
      <c r="F395" s="13">
        <v>82533.94</v>
      </c>
    </row>
    <row r="396" spans="1:6" ht="16.5" customHeight="1">
      <c r="A396" s="66"/>
      <c r="B396" s="11"/>
      <c r="C396" s="47" t="s">
        <v>80</v>
      </c>
      <c r="D396" s="9" t="s">
        <v>81</v>
      </c>
      <c r="E396" s="12" t="s">
        <v>536</v>
      </c>
      <c r="F396" s="13">
        <v>6382.71</v>
      </c>
    </row>
    <row r="397" spans="1:6" ht="16.5" customHeight="1">
      <c r="A397" s="66"/>
      <c r="B397" s="11"/>
      <c r="C397" s="47" t="s">
        <v>38</v>
      </c>
      <c r="D397" s="9" t="s">
        <v>39</v>
      </c>
      <c r="E397" s="12" t="s">
        <v>537</v>
      </c>
      <c r="F397" s="13">
        <v>11896.44</v>
      </c>
    </row>
    <row r="398" spans="1:6" ht="16.5" customHeight="1">
      <c r="A398" s="66"/>
      <c r="B398" s="11"/>
      <c r="C398" s="47" t="s">
        <v>41</v>
      </c>
      <c r="D398" s="9" t="s">
        <v>42</v>
      </c>
      <c r="E398" s="12" t="s">
        <v>538</v>
      </c>
      <c r="F398" s="13">
        <v>1489.31</v>
      </c>
    </row>
    <row r="399" spans="1:6" ht="16.5" customHeight="1">
      <c r="A399" s="66"/>
      <c r="B399" s="11"/>
      <c r="C399" s="47" t="s">
        <v>47</v>
      </c>
      <c r="D399" s="9" t="s">
        <v>48</v>
      </c>
      <c r="E399" s="12" t="s">
        <v>539</v>
      </c>
      <c r="F399" s="13">
        <v>0</v>
      </c>
    </row>
    <row r="400" spans="1:6" ht="16.5" customHeight="1">
      <c r="A400" s="66"/>
      <c r="B400" s="11"/>
      <c r="C400" s="47" t="s">
        <v>91</v>
      </c>
      <c r="D400" s="9" t="s">
        <v>92</v>
      </c>
      <c r="E400" s="12" t="s">
        <v>540</v>
      </c>
      <c r="F400" s="13">
        <v>0</v>
      </c>
    </row>
    <row r="401" spans="1:6" ht="16.5" customHeight="1">
      <c r="A401" s="66"/>
      <c r="B401" s="11"/>
      <c r="C401" s="47" t="s">
        <v>32</v>
      </c>
      <c r="D401" s="9" t="s">
        <v>33</v>
      </c>
      <c r="E401" s="12" t="s">
        <v>541</v>
      </c>
      <c r="F401" s="13">
        <v>0</v>
      </c>
    </row>
    <row r="402" spans="1:6" ht="24" customHeight="1">
      <c r="A402" s="66"/>
      <c r="B402" s="14"/>
      <c r="C402" s="47" t="s">
        <v>105</v>
      </c>
      <c r="D402" s="9" t="s">
        <v>106</v>
      </c>
      <c r="E402" s="12" t="s">
        <v>542</v>
      </c>
      <c r="F402" s="13">
        <v>7546</v>
      </c>
    </row>
    <row r="403" spans="1:6" ht="30" customHeight="1">
      <c r="A403" s="66"/>
      <c r="B403" s="19" t="s">
        <v>543</v>
      </c>
      <c r="C403" s="45"/>
      <c r="D403" s="20" t="s">
        <v>544</v>
      </c>
      <c r="E403" s="21" t="s">
        <v>545</v>
      </c>
      <c r="F403" s="23">
        <f>F404</f>
        <v>8460</v>
      </c>
    </row>
    <row r="404" spans="1:6" ht="16.5" customHeight="1">
      <c r="A404" s="66"/>
      <c r="B404" s="8"/>
      <c r="C404" s="47" t="s">
        <v>32</v>
      </c>
      <c r="D404" s="9" t="s">
        <v>33</v>
      </c>
      <c r="E404" s="12" t="s">
        <v>545</v>
      </c>
      <c r="F404" s="13">
        <v>8460</v>
      </c>
    </row>
    <row r="405" spans="1:6" ht="16.5" customHeight="1">
      <c r="A405" s="66"/>
      <c r="B405" s="19" t="s">
        <v>546</v>
      </c>
      <c r="C405" s="45"/>
      <c r="D405" s="20" t="s">
        <v>547</v>
      </c>
      <c r="E405" s="21" t="s">
        <v>548</v>
      </c>
      <c r="F405" s="23">
        <f>F406</f>
        <v>17206.36</v>
      </c>
    </row>
    <row r="406" spans="1:6" ht="16.5" customHeight="1">
      <c r="A406" s="66"/>
      <c r="B406" s="8"/>
      <c r="C406" s="47" t="s">
        <v>549</v>
      </c>
      <c r="D406" s="9" t="s">
        <v>550</v>
      </c>
      <c r="E406" s="12" t="s">
        <v>548</v>
      </c>
      <c r="F406" s="13">
        <v>17206.36</v>
      </c>
    </row>
    <row r="407" spans="1:6" ht="16.5" customHeight="1">
      <c r="A407" s="66"/>
      <c r="B407" s="19" t="s">
        <v>551</v>
      </c>
      <c r="C407" s="45"/>
      <c r="D407" s="20" t="s">
        <v>552</v>
      </c>
      <c r="E407" s="21" t="s">
        <v>553</v>
      </c>
      <c r="F407" s="23">
        <f>F408</f>
        <v>513398.79</v>
      </c>
    </row>
    <row r="408" spans="1:6" ht="16.5" customHeight="1">
      <c r="A408" s="66"/>
      <c r="B408" s="8"/>
      <c r="C408" s="47" t="s">
        <v>53</v>
      </c>
      <c r="D408" s="9" t="s">
        <v>54</v>
      </c>
      <c r="E408" s="12" t="s">
        <v>553</v>
      </c>
      <c r="F408" s="13">
        <v>513398.79</v>
      </c>
    </row>
    <row r="409" spans="1:6" ht="24.75" customHeight="1">
      <c r="A409" s="72" t="s">
        <v>554</v>
      </c>
      <c r="B409" s="73"/>
      <c r="C409" s="74"/>
      <c r="D409" s="75" t="s">
        <v>555</v>
      </c>
      <c r="E409" s="10" t="s">
        <v>556</v>
      </c>
      <c r="F409" s="6">
        <f>F410+F416+F419+F421+F423+F428+F431</f>
        <v>1584270.7599999998</v>
      </c>
    </row>
    <row r="410" spans="1:6" ht="16.5" customHeight="1">
      <c r="A410" s="68"/>
      <c r="B410" s="60" t="s">
        <v>557</v>
      </c>
      <c r="C410" s="61"/>
      <c r="D410" s="62" t="s">
        <v>558</v>
      </c>
      <c r="E410" s="21" t="s">
        <v>559</v>
      </c>
      <c r="F410" s="23">
        <f>SUM(F411:F415)</f>
        <v>153613.34999999998</v>
      </c>
    </row>
    <row r="411" spans="1:6" ht="30.75" customHeight="1">
      <c r="A411" s="66"/>
      <c r="B411" s="7"/>
      <c r="C411" s="47" t="s">
        <v>21</v>
      </c>
      <c r="D411" s="9" t="s">
        <v>22</v>
      </c>
      <c r="E411" s="12" t="s">
        <v>560</v>
      </c>
      <c r="F411" s="13">
        <v>75520</v>
      </c>
    </row>
    <row r="412" spans="1:6" ht="65.25" customHeight="1">
      <c r="A412" s="66"/>
      <c r="B412" s="11"/>
      <c r="C412" s="47" t="s">
        <v>393</v>
      </c>
      <c r="D412" s="9" t="s">
        <v>394</v>
      </c>
      <c r="E412" s="12" t="s">
        <v>561</v>
      </c>
      <c r="F412" s="13">
        <v>0</v>
      </c>
    </row>
    <row r="413" spans="1:6" ht="16.5" customHeight="1">
      <c r="A413" s="66"/>
      <c r="B413" s="11"/>
      <c r="C413" s="47" t="s">
        <v>87</v>
      </c>
      <c r="D413" s="9" t="s">
        <v>88</v>
      </c>
      <c r="E413" s="12" t="s">
        <v>122</v>
      </c>
      <c r="F413" s="13">
        <v>808.44</v>
      </c>
    </row>
    <row r="414" spans="1:6" ht="16.5" customHeight="1">
      <c r="A414" s="66"/>
      <c r="B414" s="11"/>
      <c r="C414" s="47" t="s">
        <v>32</v>
      </c>
      <c r="D414" s="9" t="s">
        <v>33</v>
      </c>
      <c r="E414" s="12" t="s">
        <v>371</v>
      </c>
      <c r="F414" s="13">
        <v>13074.46</v>
      </c>
    </row>
    <row r="415" spans="1:6" ht="16.5" customHeight="1">
      <c r="A415" s="66"/>
      <c r="B415" s="14"/>
      <c r="C415" s="47" t="s">
        <v>53</v>
      </c>
      <c r="D415" s="9" t="s">
        <v>54</v>
      </c>
      <c r="E415" s="12" t="s">
        <v>562</v>
      </c>
      <c r="F415" s="13">
        <v>64210.45</v>
      </c>
    </row>
    <row r="416" spans="1:6" ht="16.5" customHeight="1">
      <c r="A416" s="66"/>
      <c r="B416" s="19" t="s">
        <v>563</v>
      </c>
      <c r="C416" s="45"/>
      <c r="D416" s="20" t="s">
        <v>564</v>
      </c>
      <c r="E416" s="21" t="s">
        <v>565</v>
      </c>
      <c r="F416" s="23">
        <f>SUM(F417:F418)</f>
        <v>289779.73</v>
      </c>
    </row>
    <row r="417" spans="1:6" ht="24" customHeight="1">
      <c r="A417" s="66"/>
      <c r="B417" s="7"/>
      <c r="C417" s="47" t="s">
        <v>21</v>
      </c>
      <c r="D417" s="9" t="s">
        <v>22</v>
      </c>
      <c r="E417" s="12" t="s">
        <v>566</v>
      </c>
      <c r="F417" s="13">
        <v>263100</v>
      </c>
    </row>
    <row r="418" spans="1:6" ht="16.5" customHeight="1">
      <c r="A418" s="66"/>
      <c r="B418" s="14"/>
      <c r="C418" s="47" t="s">
        <v>32</v>
      </c>
      <c r="D418" s="9" t="s">
        <v>33</v>
      </c>
      <c r="E418" s="12" t="s">
        <v>270</v>
      </c>
      <c r="F418" s="13">
        <v>26679.73</v>
      </c>
    </row>
    <row r="419" spans="1:6" ht="16.5" customHeight="1">
      <c r="A419" s="66"/>
      <c r="B419" s="19" t="s">
        <v>567</v>
      </c>
      <c r="C419" s="45"/>
      <c r="D419" s="20" t="s">
        <v>568</v>
      </c>
      <c r="E419" s="21" t="s">
        <v>569</v>
      </c>
      <c r="F419" s="23">
        <f>F420</f>
        <v>64400</v>
      </c>
    </row>
    <row r="420" spans="1:6" ht="16.5" customHeight="1">
      <c r="A420" s="66"/>
      <c r="B420" s="8"/>
      <c r="C420" s="47" t="s">
        <v>32</v>
      </c>
      <c r="D420" s="9" t="s">
        <v>33</v>
      </c>
      <c r="E420" s="12" t="s">
        <v>569</v>
      </c>
      <c r="F420" s="13">
        <v>64400</v>
      </c>
    </row>
    <row r="421" spans="1:6" ht="16.5" customHeight="1">
      <c r="A421" s="66"/>
      <c r="B421" s="19" t="s">
        <v>570</v>
      </c>
      <c r="C421" s="45"/>
      <c r="D421" s="20" t="s">
        <v>571</v>
      </c>
      <c r="E421" s="21" t="s">
        <v>572</v>
      </c>
      <c r="F421" s="23">
        <f>F422</f>
        <v>49108</v>
      </c>
    </row>
    <row r="422" spans="1:6" ht="16.5" customHeight="1">
      <c r="A422" s="66"/>
      <c r="B422" s="8"/>
      <c r="C422" s="47" t="s">
        <v>32</v>
      </c>
      <c r="D422" s="9" t="s">
        <v>33</v>
      </c>
      <c r="E422" s="12" t="s">
        <v>572</v>
      </c>
      <c r="F422" s="13">
        <v>49108</v>
      </c>
    </row>
    <row r="423" spans="1:6" ht="16.5" customHeight="1">
      <c r="A423" s="66"/>
      <c r="B423" s="19" t="s">
        <v>573</v>
      </c>
      <c r="C423" s="45"/>
      <c r="D423" s="20" t="s">
        <v>574</v>
      </c>
      <c r="E423" s="21" t="s">
        <v>575</v>
      </c>
      <c r="F423" s="23">
        <f>SUM(F424:F427)</f>
        <v>587839.7899999999</v>
      </c>
    </row>
    <row r="424" spans="1:6" ht="16.5" customHeight="1">
      <c r="A424" s="66"/>
      <c r="B424" s="7"/>
      <c r="C424" s="47" t="s">
        <v>87</v>
      </c>
      <c r="D424" s="9" t="s">
        <v>88</v>
      </c>
      <c r="E424" s="12" t="s">
        <v>576</v>
      </c>
      <c r="F424" s="13">
        <v>387218.67</v>
      </c>
    </row>
    <row r="425" spans="1:6" ht="16.5" customHeight="1">
      <c r="A425" s="66"/>
      <c r="B425" s="11"/>
      <c r="C425" s="47" t="s">
        <v>49</v>
      </c>
      <c r="D425" s="9" t="s">
        <v>50</v>
      </c>
      <c r="E425" s="12" t="s">
        <v>577</v>
      </c>
      <c r="F425" s="13">
        <v>20239.8</v>
      </c>
    </row>
    <row r="426" spans="1:6" ht="16.5" customHeight="1">
      <c r="A426" s="66"/>
      <c r="B426" s="11"/>
      <c r="C426" s="47" t="s">
        <v>32</v>
      </c>
      <c r="D426" s="9" t="s">
        <v>33</v>
      </c>
      <c r="E426" s="12" t="s">
        <v>67</v>
      </c>
      <c r="F426" s="13">
        <v>4569.42</v>
      </c>
    </row>
    <row r="427" spans="1:6" ht="16.5" customHeight="1">
      <c r="A427" s="66"/>
      <c r="B427" s="14"/>
      <c r="C427" s="47" t="s">
        <v>53</v>
      </c>
      <c r="D427" s="9" t="s">
        <v>54</v>
      </c>
      <c r="E427" s="12" t="s">
        <v>578</v>
      </c>
      <c r="F427" s="13">
        <v>175811.9</v>
      </c>
    </row>
    <row r="428" spans="1:6" ht="28.5" customHeight="1">
      <c r="A428" s="66"/>
      <c r="B428" s="19" t="s">
        <v>579</v>
      </c>
      <c r="C428" s="45"/>
      <c r="D428" s="20" t="s">
        <v>580</v>
      </c>
      <c r="E428" s="21" t="s">
        <v>581</v>
      </c>
      <c r="F428" s="23">
        <f>SUM(F429:F430)</f>
        <v>23382.52</v>
      </c>
    </row>
    <row r="429" spans="1:6" ht="16.5" customHeight="1">
      <c r="A429" s="66"/>
      <c r="B429" s="7"/>
      <c r="C429" s="47" t="s">
        <v>47</v>
      </c>
      <c r="D429" s="9" t="s">
        <v>48</v>
      </c>
      <c r="E429" s="12" t="s">
        <v>371</v>
      </c>
      <c r="F429" s="13">
        <v>2089.68</v>
      </c>
    </row>
    <row r="430" spans="1:6" ht="16.5" customHeight="1">
      <c r="A430" s="66"/>
      <c r="B430" s="14"/>
      <c r="C430" s="47" t="s">
        <v>32</v>
      </c>
      <c r="D430" s="9" t="s">
        <v>33</v>
      </c>
      <c r="E430" s="12" t="s">
        <v>582</v>
      </c>
      <c r="F430" s="13">
        <v>21292.84</v>
      </c>
    </row>
    <row r="431" spans="1:6" ht="16.5" customHeight="1">
      <c r="A431" s="66"/>
      <c r="B431" s="19" t="s">
        <v>583</v>
      </c>
      <c r="C431" s="45"/>
      <c r="D431" s="20" t="s">
        <v>12</v>
      </c>
      <c r="E431" s="21" t="s">
        <v>584</v>
      </c>
      <c r="F431" s="23">
        <f>SUM(F432:F443)</f>
        <v>416147.37</v>
      </c>
    </row>
    <row r="432" spans="1:6" ht="16.5" customHeight="1">
      <c r="A432" s="66"/>
      <c r="B432" s="7"/>
      <c r="C432" s="47" t="s">
        <v>38</v>
      </c>
      <c r="D432" s="9" t="s">
        <v>39</v>
      </c>
      <c r="E432" s="12" t="s">
        <v>585</v>
      </c>
      <c r="F432" s="13">
        <v>294.45</v>
      </c>
    </row>
    <row r="433" spans="1:6" ht="16.5" customHeight="1">
      <c r="A433" s="66"/>
      <c r="B433" s="11"/>
      <c r="C433" s="47" t="s">
        <v>41</v>
      </c>
      <c r="D433" s="9" t="s">
        <v>42</v>
      </c>
      <c r="E433" s="12" t="s">
        <v>232</v>
      </c>
      <c r="F433" s="13">
        <v>0</v>
      </c>
    </row>
    <row r="434" spans="1:6" ht="16.5" customHeight="1">
      <c r="A434" s="66"/>
      <c r="B434" s="11"/>
      <c r="C434" s="47" t="s">
        <v>44</v>
      </c>
      <c r="D434" s="9" t="s">
        <v>45</v>
      </c>
      <c r="E434" s="12" t="s">
        <v>586</v>
      </c>
      <c r="F434" s="13">
        <v>6100</v>
      </c>
    </row>
    <row r="435" spans="1:6" ht="16.5" customHeight="1">
      <c r="A435" s="66"/>
      <c r="B435" s="11"/>
      <c r="C435" s="47" t="s">
        <v>47</v>
      </c>
      <c r="D435" s="9" t="s">
        <v>48</v>
      </c>
      <c r="E435" s="12" t="s">
        <v>587</v>
      </c>
      <c r="F435" s="13">
        <v>9000</v>
      </c>
    </row>
    <row r="436" spans="1:6" ht="16.5" customHeight="1">
      <c r="A436" s="66"/>
      <c r="B436" s="11"/>
      <c r="C436" s="47" t="s">
        <v>87</v>
      </c>
      <c r="D436" s="9" t="s">
        <v>88</v>
      </c>
      <c r="E436" s="12" t="s">
        <v>588</v>
      </c>
      <c r="F436" s="13">
        <v>2732.47</v>
      </c>
    </row>
    <row r="437" spans="1:6" ht="16.5" customHeight="1">
      <c r="A437" s="66"/>
      <c r="B437" s="11"/>
      <c r="C437" s="47" t="s">
        <v>49</v>
      </c>
      <c r="D437" s="9" t="s">
        <v>50</v>
      </c>
      <c r="E437" s="12" t="s">
        <v>122</v>
      </c>
      <c r="F437" s="13">
        <v>4714.52</v>
      </c>
    </row>
    <row r="438" spans="1:6" ht="16.5" customHeight="1">
      <c r="A438" s="66"/>
      <c r="B438" s="11"/>
      <c r="C438" s="47" t="s">
        <v>32</v>
      </c>
      <c r="D438" s="9" t="s">
        <v>33</v>
      </c>
      <c r="E438" s="12" t="s">
        <v>589</v>
      </c>
      <c r="F438" s="13">
        <v>36962.26</v>
      </c>
    </row>
    <row r="439" spans="1:6" ht="16.5" customHeight="1">
      <c r="A439" s="66"/>
      <c r="B439" s="11"/>
      <c r="C439" s="47" t="s">
        <v>65</v>
      </c>
      <c r="D439" s="9" t="s">
        <v>66</v>
      </c>
      <c r="E439" s="12" t="s">
        <v>13</v>
      </c>
      <c r="F439" s="13">
        <v>237</v>
      </c>
    </row>
    <row r="440" spans="1:6" ht="26.25" customHeight="1">
      <c r="A440" s="66"/>
      <c r="B440" s="11"/>
      <c r="C440" s="47" t="s">
        <v>68</v>
      </c>
      <c r="D440" s="9" t="s">
        <v>69</v>
      </c>
      <c r="E440" s="12" t="s">
        <v>590</v>
      </c>
      <c r="F440" s="13">
        <v>5707.66</v>
      </c>
    </row>
    <row r="441" spans="1:6" ht="16.5" customHeight="1">
      <c r="A441" s="66"/>
      <c r="B441" s="11"/>
      <c r="C441" s="47" t="s">
        <v>53</v>
      </c>
      <c r="D441" s="9" t="s">
        <v>54</v>
      </c>
      <c r="E441" s="12" t="s">
        <v>591</v>
      </c>
      <c r="F441" s="13">
        <v>32940</v>
      </c>
    </row>
    <row r="442" spans="1:6" ht="16.5" customHeight="1">
      <c r="A442" s="66"/>
      <c r="B442" s="11"/>
      <c r="C442" s="47" t="s">
        <v>592</v>
      </c>
      <c r="D442" s="9" t="s">
        <v>54</v>
      </c>
      <c r="E442" s="12" t="s">
        <v>593</v>
      </c>
      <c r="F442" s="13">
        <v>230019.45</v>
      </c>
    </row>
    <row r="443" spans="1:6" ht="16.5" customHeight="1">
      <c r="A443" s="66"/>
      <c r="B443" s="14"/>
      <c r="C443" s="47" t="s">
        <v>594</v>
      </c>
      <c r="D443" s="9" t="s">
        <v>54</v>
      </c>
      <c r="E443" s="12" t="s">
        <v>595</v>
      </c>
      <c r="F443" s="13">
        <v>87439.56</v>
      </c>
    </row>
    <row r="444" spans="1:6" ht="22.5" customHeight="1">
      <c r="A444" s="69" t="s">
        <v>596</v>
      </c>
      <c r="B444" s="4"/>
      <c r="C444" s="50"/>
      <c r="D444" s="5" t="s">
        <v>597</v>
      </c>
      <c r="E444" s="10" t="s">
        <v>598</v>
      </c>
      <c r="F444" s="6">
        <f>F445+F447+F449</f>
        <v>954067.13</v>
      </c>
    </row>
    <row r="445" spans="1:6" ht="16.5" customHeight="1">
      <c r="A445" s="66"/>
      <c r="B445" s="19" t="s">
        <v>599</v>
      </c>
      <c r="C445" s="45"/>
      <c r="D445" s="20" t="s">
        <v>600</v>
      </c>
      <c r="E445" s="21" t="s">
        <v>601</v>
      </c>
      <c r="F445" s="23">
        <f>F446</f>
        <v>557000</v>
      </c>
    </row>
    <row r="446" spans="1:6" ht="26.25" customHeight="1">
      <c r="A446" s="66"/>
      <c r="B446" s="8"/>
      <c r="C446" s="47" t="s">
        <v>602</v>
      </c>
      <c r="D446" s="9" t="s">
        <v>603</v>
      </c>
      <c r="E446" s="12" t="s">
        <v>601</v>
      </c>
      <c r="F446" s="13">
        <v>557000</v>
      </c>
    </row>
    <row r="447" spans="1:6" ht="16.5" customHeight="1">
      <c r="A447" s="66"/>
      <c r="B447" s="19" t="s">
        <v>604</v>
      </c>
      <c r="C447" s="45"/>
      <c r="D447" s="20" t="s">
        <v>605</v>
      </c>
      <c r="E447" s="21" t="s">
        <v>606</v>
      </c>
      <c r="F447" s="23">
        <f>F448</f>
        <v>196000</v>
      </c>
    </row>
    <row r="448" spans="1:6" ht="26.25" customHeight="1">
      <c r="A448" s="67"/>
      <c r="B448" s="71"/>
      <c r="C448" s="54" t="s">
        <v>602</v>
      </c>
      <c r="D448" s="55" t="s">
        <v>603</v>
      </c>
      <c r="E448" s="12" t="s">
        <v>606</v>
      </c>
      <c r="F448" s="13">
        <v>196000</v>
      </c>
    </row>
    <row r="449" spans="1:6" ht="16.5" customHeight="1">
      <c r="A449" s="68"/>
      <c r="B449" s="60" t="s">
        <v>607</v>
      </c>
      <c r="C449" s="61"/>
      <c r="D449" s="62" t="s">
        <v>12</v>
      </c>
      <c r="E449" s="21" t="s">
        <v>608</v>
      </c>
      <c r="F449" s="23">
        <f>SUM(F450:F454)</f>
        <v>201067.13</v>
      </c>
    </row>
    <row r="450" spans="1:6" ht="38.25" customHeight="1">
      <c r="A450" s="66"/>
      <c r="B450" s="7"/>
      <c r="C450" s="47" t="s">
        <v>609</v>
      </c>
      <c r="D450" s="9" t="s">
        <v>610</v>
      </c>
      <c r="E450" s="12" t="s">
        <v>192</v>
      </c>
      <c r="F450" s="13">
        <v>35250</v>
      </c>
    </row>
    <row r="451" spans="1:6" ht="16.5" customHeight="1">
      <c r="A451" s="66"/>
      <c r="B451" s="11"/>
      <c r="C451" s="47" t="s">
        <v>44</v>
      </c>
      <c r="D451" s="9" t="s">
        <v>45</v>
      </c>
      <c r="E451" s="12" t="s">
        <v>611</v>
      </c>
      <c r="F451" s="13">
        <v>52610</v>
      </c>
    </row>
    <row r="452" spans="1:6" ht="16.5" customHeight="1">
      <c r="A452" s="66"/>
      <c r="B452" s="11"/>
      <c r="C452" s="47" t="s">
        <v>47</v>
      </c>
      <c r="D452" s="9" t="s">
        <v>48</v>
      </c>
      <c r="E452" s="12" t="s">
        <v>302</v>
      </c>
      <c r="F452" s="13">
        <v>9489.83</v>
      </c>
    </row>
    <row r="453" spans="1:6" ht="16.5" customHeight="1">
      <c r="A453" s="66"/>
      <c r="B453" s="11"/>
      <c r="C453" s="47" t="s">
        <v>32</v>
      </c>
      <c r="D453" s="9" t="s">
        <v>33</v>
      </c>
      <c r="E453" s="12" t="s">
        <v>612</v>
      </c>
      <c r="F453" s="13">
        <v>103139.3</v>
      </c>
    </row>
    <row r="454" spans="1:6" ht="16.5" customHeight="1">
      <c r="A454" s="66"/>
      <c r="B454" s="14"/>
      <c r="C454" s="47" t="s">
        <v>65</v>
      </c>
      <c r="D454" s="9" t="s">
        <v>66</v>
      </c>
      <c r="E454" s="12" t="s">
        <v>613</v>
      </c>
      <c r="F454" s="13">
        <v>578</v>
      </c>
    </row>
    <row r="455" spans="1:6" ht="21.75" customHeight="1">
      <c r="A455" s="69" t="s">
        <v>614</v>
      </c>
      <c r="B455" s="4"/>
      <c r="C455" s="50"/>
      <c r="D455" s="5" t="s">
        <v>615</v>
      </c>
      <c r="E455" s="10" t="s">
        <v>616</v>
      </c>
      <c r="F455" s="6">
        <f>F456</f>
        <v>135000</v>
      </c>
    </row>
    <row r="456" spans="1:6" ht="16.5" customHeight="1">
      <c r="A456" s="66"/>
      <c r="B456" s="19" t="s">
        <v>617</v>
      </c>
      <c r="C456" s="45"/>
      <c r="D456" s="20" t="s">
        <v>618</v>
      </c>
      <c r="E456" s="21" t="s">
        <v>616</v>
      </c>
      <c r="F456" s="23">
        <f>F457</f>
        <v>135000</v>
      </c>
    </row>
    <row r="457" spans="1:6" ht="38.25">
      <c r="A457" s="66"/>
      <c r="B457" s="8"/>
      <c r="C457" s="47" t="s">
        <v>609</v>
      </c>
      <c r="D457" s="9" t="s">
        <v>610</v>
      </c>
      <c r="E457" s="12" t="s">
        <v>616</v>
      </c>
      <c r="F457" s="13">
        <v>135000</v>
      </c>
    </row>
    <row r="458" spans="1:6" ht="12.75">
      <c r="A458" s="76"/>
      <c r="B458" s="15"/>
      <c r="C458" s="16"/>
      <c r="D458" s="17"/>
      <c r="E458" s="33"/>
      <c r="F458" s="34"/>
    </row>
    <row r="459" spans="1:6" ht="16.5" customHeight="1">
      <c r="A459" s="77" t="s">
        <v>619</v>
      </c>
      <c r="B459" s="78"/>
      <c r="C459" s="78"/>
      <c r="D459" s="79"/>
      <c r="E459" s="30" t="s">
        <v>620</v>
      </c>
      <c r="F459" s="31">
        <f>F3+F8+F11+F31+F48+F56+F104+F119+F154+F163+F167+F172+F295+F324+F376+F392+F409+F444+F455</f>
        <v>17692210.39</v>
      </c>
    </row>
    <row r="460" spans="1:5" ht="12.75">
      <c r="A460" s="32"/>
      <c r="B460" s="32"/>
      <c r="C460" s="32"/>
      <c r="D460" s="32"/>
      <c r="E460" s="32"/>
    </row>
    <row r="461" spans="1:5" ht="12.75">
      <c r="A461" s="32"/>
      <c r="B461" s="32"/>
      <c r="C461" s="32"/>
      <c r="D461" s="32"/>
      <c r="E461" s="32"/>
    </row>
    <row r="462" spans="1:5" ht="5.25" customHeight="1">
      <c r="A462" s="32"/>
      <c r="B462" s="32"/>
      <c r="C462" s="32"/>
      <c r="D462" s="32"/>
      <c r="E462" s="32"/>
    </row>
    <row r="463" spans="1:5" ht="5.25" customHeight="1">
      <c r="A463" s="35"/>
      <c r="B463" s="35"/>
      <c r="C463" s="32"/>
      <c r="D463" s="32"/>
      <c r="E463" s="32"/>
    </row>
    <row r="464" spans="1:5" ht="11.25" customHeight="1">
      <c r="A464" s="35"/>
      <c r="B464" s="35"/>
      <c r="C464" s="32"/>
      <c r="D464" s="32"/>
      <c r="E464" s="32"/>
    </row>
  </sheetData>
  <mergeCells count="9">
    <mergeCell ref="A462:E462"/>
    <mergeCell ref="A463:B464"/>
    <mergeCell ref="C463:E463"/>
    <mergeCell ref="C464:E464"/>
    <mergeCell ref="A1:F1"/>
    <mergeCell ref="A459:D459"/>
    <mergeCell ref="A460:E460"/>
    <mergeCell ref="A461:E461"/>
    <mergeCell ref="E458:F458"/>
  </mergeCells>
  <printOptions/>
  <pageMargins left="0.4330708661417323" right="0.4330708661417323" top="0.984251968503937" bottom="0.787401574803149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KBIII</cp:lastModifiedBy>
  <cp:lastPrinted>2011-11-14T13:29:01Z</cp:lastPrinted>
  <dcterms:created xsi:type="dcterms:W3CDTF">2011-11-09T13:05:04Z</dcterms:created>
  <dcterms:modified xsi:type="dcterms:W3CDTF">2011-11-14T13:29:03Z</dcterms:modified>
  <cp:category/>
  <cp:version/>
  <cp:contentType/>
  <cp:contentStatus/>
</cp:coreProperties>
</file>